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mc:AlternateContent xmlns:mc="http://schemas.openxmlformats.org/markup-compatibility/2006">
    <mc:Choice Requires="x15">
      <x15ac:absPath xmlns:x15ac="http://schemas.microsoft.com/office/spreadsheetml/2010/11/ac" url="C:\Users\DanielThurston\Downloads\"/>
    </mc:Choice>
  </mc:AlternateContent>
  <xr:revisionPtr revIDLastSave="0" documentId="8_{54CED857-1AED-4292-A7A0-38587560CF30}" xr6:coauthVersionLast="47" xr6:coauthVersionMax="47" xr10:uidLastSave="{00000000-0000-0000-0000-000000000000}"/>
  <bookViews>
    <workbookView xWindow="705" yWindow="690" windowWidth="22545" windowHeight="14400" xr2:uid="{69213495-132D-43AC-AE8B-72DD1CBA77BA}"/>
  </bookViews>
  <sheets>
    <sheet name="Results" sheetId="2" r:id="rId1"/>
    <sheet name="Detailed Results" sheetId="1" r:id="rId2"/>
    <sheet name="Data" sheetId="3"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7" i="3" l="1"/>
  <c r="H7" i="3" s="1"/>
  <c r="B6" i="3"/>
  <c r="H6" i="3" s="1"/>
  <c r="B5" i="3"/>
  <c r="B4" i="3"/>
  <c r="B3" i="3"/>
  <c r="H3" i="3" s="1"/>
  <c r="K3" i="3" s="1"/>
  <c r="C23" i="1" l="1"/>
  <c r="H5" i="3"/>
  <c r="K5" i="3" s="1"/>
  <c r="H4" i="3"/>
  <c r="K4" i="3" s="1"/>
  <c r="E7" i="3"/>
  <c r="F7" i="3" s="1"/>
  <c r="G23" i="1"/>
  <c r="F23" i="1"/>
  <c r="E7" i="1"/>
  <c r="E4" i="3" s="1"/>
  <c r="E8" i="1"/>
  <c r="E5" i="3" s="1"/>
  <c r="E9" i="1"/>
  <c r="J6" i="3" s="1"/>
  <c r="K6" i="3" s="1"/>
  <c r="E6" i="1"/>
  <c r="E3" i="3" s="1"/>
  <c r="C22" i="1"/>
  <c r="F5" i="3" l="1"/>
  <c r="L5" i="3"/>
  <c r="M5" i="3" s="1"/>
  <c r="G21" i="1" s="1"/>
  <c r="L4" i="3"/>
  <c r="M4" i="3" s="1"/>
  <c r="G20" i="1" s="1"/>
  <c r="F4" i="3"/>
  <c r="E6" i="3"/>
  <c r="L3" i="3"/>
  <c r="M3" i="3" s="1"/>
  <c r="F3" i="3"/>
  <c r="D19" i="1" s="1"/>
  <c r="F19" i="1"/>
  <c r="C19" i="1"/>
  <c r="E23" i="1"/>
  <c r="D23" i="1"/>
  <c r="F21" i="1"/>
  <c r="E21" i="1"/>
  <c r="F20" i="1"/>
  <c r="E20" i="1"/>
  <c r="C21" i="1"/>
  <c r="C20" i="1"/>
  <c r="F6" i="3" l="1"/>
  <c r="D22" i="1" s="1"/>
  <c r="L6" i="3"/>
  <c r="M6" i="3" s="1"/>
  <c r="G22" i="1" s="1"/>
  <c r="D21" i="1"/>
  <c r="D20" i="1"/>
  <c r="E19" i="1"/>
  <c r="C25" i="1"/>
  <c r="G19" i="1"/>
  <c r="F22" i="1"/>
  <c r="E22" i="1"/>
  <c r="D25" i="1" l="1"/>
  <c r="G25" i="1"/>
  <c r="E25" i="1"/>
  <c r="C23" i="2" s="1"/>
  <c r="F25" i="1" l="1"/>
  <c r="C24" i="2"/>
</calcChain>
</file>

<file path=xl/sharedStrings.xml><?xml version="1.0" encoding="utf-8"?>
<sst xmlns="http://schemas.openxmlformats.org/spreadsheetml/2006/main" count="77" uniqueCount="56">
  <si>
    <t>Task</t>
  </si>
  <si>
    <t>Password resets</t>
  </si>
  <si>
    <t>User MACS</t>
  </si>
  <si>
    <t>Access requests</t>
  </si>
  <si>
    <t>Complex problems</t>
  </si>
  <si>
    <t>Other</t>
  </si>
  <si>
    <t>% of Tickets</t>
  </si>
  <si>
    <t>Time with Atria</t>
  </si>
  <si>
    <t>Time saved with Atria</t>
  </si>
  <si>
    <t>Tickets reduced with Atria (%)</t>
  </si>
  <si>
    <t>Time Without Atria (Total)</t>
  </si>
  <si>
    <t>No of Tickets (without Atria)</t>
  </si>
  <si>
    <t>Tickets with Atria</t>
  </si>
  <si>
    <t>Time save with Atria (%)</t>
  </si>
  <si>
    <t>No. of Tickets (Month)</t>
  </si>
  <si>
    <t>Time saved with Atria (Days)</t>
  </si>
  <si>
    <t>Time without Atria Days</t>
  </si>
  <si>
    <t>Tickets Without Atria</t>
  </si>
  <si>
    <t>Task Time with Atria</t>
  </si>
  <si>
    <t>Time Saved (days)</t>
  </si>
  <si>
    <t>Reduction in Tickets with Atria</t>
  </si>
  <si>
    <t>Days of Admin saved with Atria</t>
  </si>
  <si>
    <t>Ticket Time low</t>
  </si>
  <si>
    <t>Ticket Time High</t>
  </si>
  <si>
    <t>Results Summary</t>
  </si>
  <si>
    <t>Time With Atria (days)</t>
  </si>
  <si>
    <t>Tickets self served</t>
  </si>
  <si>
    <t>Working days saved</t>
  </si>
  <si>
    <t>Fill in your monthly number of tickets</t>
  </si>
  <si>
    <t>Edit This Column</t>
  </si>
  <si>
    <t>Change this column with your average ticket resolution time (if known)</t>
  </si>
  <si>
    <t>Totals</t>
  </si>
  <si>
    <t>This calculator is designed to show you the amount of tickets you can push to self service, and the amount of time you will save managing your customers using Atria.</t>
  </si>
  <si>
    <t>How does Atria reduce my tickets?</t>
  </si>
  <si>
    <t>How Does Atria reduce the time it takes to resolve a ticket?</t>
  </si>
  <si>
    <t>Change this column to make the number distribution of tickets accurate for you</t>
  </si>
  <si>
    <t>Atria is a self service portal allowing customer admins, and end user perform many day to day tasks themselves, without logging a ticket such as:</t>
  </si>
  <si>
    <t>What does a helpdesk with Atria look like vs one without</t>
  </si>
  <si>
    <t>This data is based off customer surveys, and industry reports. Tweak the ratios of tickets and average times on the Detailed Results sheet to get an estimate tailored for your business.</t>
  </si>
  <si>
    <t>Customer admins (or HR) can create users and apply a job template giving them access to the applications and resources they need</t>
  </si>
  <si>
    <t xml:space="preserve"> Users can reset their own passwords, or a customer admin/manager can do it for them, improving the end user experience</t>
  </si>
  <si>
    <t>https://automate101.com/product/</t>
  </si>
  <si>
    <t>Find out more:</t>
  </si>
  <si>
    <t>Book a demo:</t>
  </si>
  <si>
    <t>Use our calender</t>
  </si>
  <si>
    <t>Time without Atria (Days)</t>
  </si>
  <si>
    <t>Ticket Time Average (Min)</t>
  </si>
  <si>
    <t>Assumptions</t>
  </si>
  <si>
    <t>Working days are 8 hours</t>
  </si>
  <si>
    <t>Atria reduction in time comes from custom er surveys and internal testing</t>
  </si>
  <si>
    <t>Ticket allocations are from customer surveys and industry reporting</t>
  </si>
  <si>
    <t>When a user needs access to an application a customer admin or manager can do it, rather than your helpdesk</t>
  </si>
  <si>
    <t>Atria simplifies common takes, and provides a unified portal across all of your customers making customer management consistent and fast</t>
  </si>
  <si>
    <t>Log into one portal and do all of your standard user MACS across all customers with a seemless consistent experience.</t>
  </si>
  <si>
    <t>Applications are provisioned with a simple checkbox making it faster  and easier to provision users and services</t>
  </si>
  <si>
    <t xml:space="preserve">Atria ensures all users and services are provisioned consistently reducing the risk of errors and making it easier to resolve issues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</si>
</sst>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8" x14ac:knownFonts="1">
    <font>
      <sz val="11"/>
      <color theme="1"/>
      <name val="Century Gothic"/>
      <family val="2"/>
      <scheme val="minor"/>
    </font>
    <font>
      <sz val="11"/>
      <color theme="1"/>
      <name val="Century Gothic"/>
      <family val="2"/>
      <scheme val="minor"/>
    </font>
    <font>
      <b/>
      <sz val="11"/>
      <color theme="1"/>
      <name val="Century Gothic"/>
      <family val="2"/>
      <scheme val="minor"/>
    </font>
    <font>
      <sz val="11"/>
      <color theme="0"/>
      <name val="Century Gothic"/>
      <family val="2"/>
      <scheme val="minor"/>
    </font>
    <font>
      <b/>
      <sz val="12"/>
      <color theme="1"/>
      <name val="Century Gothic"/>
      <family val="2"/>
      <scheme val="minor"/>
    </font>
    <font>
      <sz val="12"/>
      <color theme="0"/>
      <name val="Century Gothic"/>
      <family val="2"/>
      <scheme val="minor"/>
    </font>
    <font>
      <i/>
      <sz val="12"/>
      <color theme="0"/>
      <name val="Century Gothic"/>
      <family val="2"/>
      <scheme val="minor"/>
    </font>
    <font>
      <sz val="12"/>
      <color theme="1"/>
      <name val="Century Gothic"/>
      <family val="2"/>
      <scheme val="minor"/>
    </font>
    <font>
      <b/>
      <sz val="12"/>
      <color rgb="FFEC4425"/>
      <name val="Century Gothic"/>
      <family val="2"/>
      <scheme val="minor"/>
    </font>
    <font>
      <b/>
      <sz val="22"/>
      <color rgb="FFEC4425"/>
      <name val="Century Gothic"/>
      <family val="2"/>
      <scheme val="minor"/>
    </font>
    <font>
      <b/>
      <sz val="11"/>
      <color theme="0"/>
      <name val="Century Gothic"/>
      <family val="2"/>
      <scheme val="minor"/>
    </font>
    <font>
      <sz val="11"/>
      <color theme="0"/>
      <name val="Arial"/>
      <family val="2"/>
    </font>
    <font>
      <u/>
      <sz val="11"/>
      <color theme="10"/>
      <name val="Century Gothic"/>
      <family val="2"/>
      <scheme val="minor"/>
    </font>
    <font>
      <b/>
      <sz val="11"/>
      <color rgb="FFEC4425"/>
      <name val="Century Gothic"/>
      <family val="2"/>
      <scheme val="minor"/>
    </font>
    <font>
      <sz val="11"/>
      <color rgb="FF0E1429"/>
      <name val="Century Gothic"/>
      <family val="2"/>
      <scheme val="minor"/>
    </font>
    <font>
      <sz val="11"/>
      <color rgb="FFF47A2F"/>
      <name val="Century Gothic"/>
      <family val="2"/>
      <scheme val="minor"/>
    </font>
    <font>
      <b/>
      <sz val="12"/>
      <color rgb="FFF7941F"/>
      <name val="Century Gothic"/>
      <family val="2"/>
      <scheme val="minor"/>
    </font>
    <font>
      <b/>
      <sz val="16"/>
      <color rgb="FFF47A2F"/>
      <name val="Century Gothic"/>
      <family val="2"/>
      <scheme val="minor"/>
    </font>
  </fonts>
  <fills count="5">
    <fill>
      <patternFill patternType="none"/>
    </fill>
    <fill>
      <patternFill patternType="gray125"/>
    </fill>
    <fill>
      <patternFill patternType="solid">
        <fgColor rgb="FF0E1429"/>
        <bgColor indexed="64"/>
      </patternFill>
    </fill>
    <fill>
      <patternFill patternType="solid">
        <fgColor theme="0"/>
        <bgColor indexed="64"/>
      </patternFill>
    </fill>
    <fill>
      <patternFill patternType="solid">
        <fgColor rgb="FFE6E6E6"/>
        <bgColor indexed="64"/>
      </patternFill>
    </fill>
  </fills>
  <borders count="1">
    <border>
      <left/>
      <right/>
      <top/>
      <bottom/>
      <diagonal/>
    </border>
  </borders>
  <cellStyleXfs count="3">
    <xf numFmtId="0" fontId="0" fillId="0" borderId="0"/>
    <xf numFmtId="9" fontId="1" fillId="0" borderId="0" applyFont="0" applyFill="0" applyBorder="0" applyAlignment="0" applyProtection="0"/>
    <xf numFmtId="0" fontId="12" fillId="0" borderId="0" applyNumberFormat="0" applyFill="0" applyBorder="0" applyAlignment="0" applyProtection="0"/>
  </cellStyleXfs>
  <cellXfs count="42">
    <xf numFmtId="0" fontId="0" fillId="0" borderId="0" xfId="0"/>
    <xf numFmtId="9" fontId="0" fillId="0" borderId="0" xfId="0" applyNumberFormat="1"/>
    <xf numFmtId="0" fontId="0" fillId="0" borderId="0" xfId="0" applyNumberFormat="1"/>
    <xf numFmtId="2" fontId="0" fillId="0" borderId="0" xfId="0" applyNumberFormat="1"/>
    <xf numFmtId="1" fontId="0" fillId="0" borderId="0" xfId="0" applyNumberFormat="1"/>
    <xf numFmtId="0" fontId="2" fillId="0" borderId="0" xfId="0" applyFont="1"/>
    <xf numFmtId="0" fontId="0" fillId="2" borderId="0" xfId="0" applyFill="1"/>
    <xf numFmtId="0" fontId="3" fillId="2" borderId="0" xfId="0" applyFont="1" applyFill="1"/>
    <xf numFmtId="0" fontId="3" fillId="2" borderId="0" xfId="0" applyFont="1" applyFill="1" applyAlignment="1">
      <alignment wrapText="1"/>
    </xf>
    <xf numFmtId="0" fontId="5" fillId="2" borderId="0" xfId="0" applyFont="1" applyFill="1"/>
    <xf numFmtId="0" fontId="6" fillId="2" borderId="0" xfId="0" applyFont="1" applyFill="1"/>
    <xf numFmtId="0" fontId="7" fillId="2" borderId="0" xfId="0" applyFont="1" applyFill="1"/>
    <xf numFmtId="0" fontId="8" fillId="2" borderId="0" xfId="0" applyFont="1" applyFill="1"/>
    <xf numFmtId="0" fontId="0" fillId="3" borderId="0" xfId="0" applyFill="1"/>
    <xf numFmtId="0" fontId="4" fillId="4" borderId="0" xfId="0" applyFont="1" applyFill="1"/>
    <xf numFmtId="0" fontId="11" fillId="2" borderId="0" xfId="0" applyFont="1" applyFill="1" applyAlignment="1">
      <alignment vertical="top" wrapText="1"/>
    </xf>
    <xf numFmtId="0" fontId="11" fillId="2" borderId="0" xfId="0" applyFont="1" applyFill="1" applyAlignment="1"/>
    <xf numFmtId="0" fontId="3" fillId="2" borderId="0" xfId="0" applyFont="1" applyFill="1" applyAlignment="1"/>
    <xf numFmtId="0" fontId="3" fillId="2" borderId="0" xfId="0" applyFont="1" applyFill="1" applyAlignment="1">
      <alignment horizontal="center" vertical="top"/>
    </xf>
    <xf numFmtId="0" fontId="11" fillId="3" borderId="0" xfId="0" applyFont="1" applyFill="1" applyAlignment="1">
      <alignment vertical="top" wrapText="1"/>
    </xf>
    <xf numFmtId="0" fontId="12" fillId="2" borderId="0" xfId="2" applyFill="1"/>
    <xf numFmtId="0" fontId="13" fillId="2" borderId="0" xfId="0" applyFont="1" applyFill="1"/>
    <xf numFmtId="164" fontId="3" fillId="2" borderId="0" xfId="0" applyNumberFormat="1" applyFont="1" applyFill="1"/>
    <xf numFmtId="1" fontId="3" fillId="2" borderId="0" xfId="0" applyNumberFormat="1" applyFont="1" applyFill="1"/>
    <xf numFmtId="0" fontId="15" fillId="2" borderId="0" xfId="0" applyFont="1" applyFill="1" applyAlignment="1">
      <alignment horizontal="center" wrapText="1"/>
    </xf>
    <xf numFmtId="2" fontId="10" fillId="2" borderId="0" xfId="0" applyNumberFormat="1" applyFont="1" applyFill="1"/>
    <xf numFmtId="164" fontId="3" fillId="2" borderId="0" xfId="0" applyNumberFormat="1" applyFont="1" applyFill="1" applyAlignment="1">
      <alignment horizontal="right"/>
    </xf>
    <xf numFmtId="0" fontId="0" fillId="2" borderId="0" xfId="0" applyFont="1" applyFill="1"/>
    <xf numFmtId="1" fontId="16" fillId="2" borderId="0" xfId="0" applyNumberFormat="1" applyFont="1" applyFill="1"/>
    <xf numFmtId="0" fontId="14" fillId="4" borderId="0" xfId="0" applyFont="1" applyFill="1" applyAlignment="1">
      <alignment horizontal="center" vertical="center" wrapText="1"/>
    </xf>
    <xf numFmtId="0" fontId="0" fillId="2" borderId="0" xfId="0" applyFont="1" applyFill="1" applyAlignment="1">
      <alignment horizontal="center" vertical="top"/>
    </xf>
    <xf numFmtId="0" fontId="12" fillId="2" borderId="0" xfId="2" applyFont="1" applyFill="1"/>
    <xf numFmtId="0" fontId="17" fillId="2" borderId="0" xfId="0" applyFont="1" applyFill="1" applyAlignment="1">
      <alignment horizontal="center" vertical="top"/>
    </xf>
    <xf numFmtId="0" fontId="3" fillId="2" borderId="0" xfId="0" applyFont="1" applyFill="1" applyAlignment="1">
      <alignment horizontal="center" vertical="top" wrapText="1"/>
    </xf>
    <xf numFmtId="0" fontId="9" fillId="2" borderId="0" xfId="0" applyFont="1" applyFill="1" applyAlignment="1">
      <alignment horizontal="center"/>
    </xf>
    <xf numFmtId="0" fontId="3" fillId="2" borderId="0" xfId="0" applyFont="1" applyFill="1" applyAlignment="1">
      <alignment horizontal="center"/>
    </xf>
    <xf numFmtId="0" fontId="3" fillId="2" borderId="0" xfId="0" applyFont="1" applyFill="1" applyAlignment="1">
      <alignment horizontal="center" wrapText="1"/>
    </xf>
    <xf numFmtId="0" fontId="14" fillId="4" borderId="0" xfId="0" applyFont="1" applyFill="1" applyAlignment="1">
      <alignment horizontal="center"/>
    </xf>
    <xf numFmtId="0" fontId="3" fillId="2" borderId="0" xfId="0" applyFont="1" applyFill="1"/>
    <xf numFmtId="0" fontId="3" fillId="2" borderId="0" xfId="0" applyFont="1" applyFill="1" applyAlignment="1">
      <alignment vertical="top" wrapText="1"/>
    </xf>
    <xf numFmtId="0" fontId="13" fillId="2" borderId="0" xfId="0" applyFont="1" applyFill="1" applyAlignment="1">
      <alignment horizontal="center"/>
    </xf>
    <xf numFmtId="9" fontId="14" fillId="4" borderId="0" xfId="1" applyFont="1" applyFill="1" applyAlignment="1">
      <alignment horizontal="center"/>
    </xf>
  </cellXfs>
  <cellStyles count="3">
    <cellStyle name="Hyperlink" xfId="2" builtinId="8"/>
    <cellStyle name="Normal" xfId="0" builtinId="0"/>
    <cellStyle name="Percent" xfId="1" builtinId="5"/>
  </cellStyles>
  <dxfs count="0"/>
  <tableStyles count="0" defaultTableStyle="TableStyleMedium2" defaultPivotStyle="PivotStyleLight16"/>
  <colors>
    <mruColors>
      <color rgb="FFEC4425"/>
      <color rgb="FFF7941F"/>
      <color rgb="FF0E1429"/>
      <color rgb="FF0E141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NZ"/>
              <a:t>Time Comparison with Atria</a:t>
            </a:r>
          </a:p>
        </c:rich>
      </c:tx>
      <c:overlay val="1"/>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tx>
            <c:strRef>
              <c:f>'Detailed Results'!$D$18</c:f>
              <c:strCache>
                <c:ptCount val="1"/>
                <c:pt idx="0">
                  <c:v>Time without Atria (Days)</c:v>
                </c:pt>
              </c:strCache>
            </c:strRef>
          </c:tx>
          <c:spPr>
            <a:solidFill>
              <a:schemeClr val="accent1"/>
            </a:solidFill>
            <a:ln>
              <a:noFill/>
            </a:ln>
            <a:effectLst/>
          </c:spPr>
          <c:invertIfNegative val="0"/>
          <c:dLbls>
            <c:delete val="1"/>
          </c:dLbls>
          <c:cat>
            <c:strRef>
              <c:f>'Detailed Results'!$B$19:$B$23</c:f>
              <c:strCache>
                <c:ptCount val="5"/>
                <c:pt idx="0">
                  <c:v>Password resets</c:v>
                </c:pt>
                <c:pt idx="1">
                  <c:v>User MACS</c:v>
                </c:pt>
                <c:pt idx="2">
                  <c:v>Access requests</c:v>
                </c:pt>
                <c:pt idx="3">
                  <c:v>Complex problems</c:v>
                </c:pt>
                <c:pt idx="4">
                  <c:v>Other</c:v>
                </c:pt>
              </c:strCache>
            </c:strRef>
          </c:cat>
          <c:val>
            <c:numRef>
              <c:f>'Detailed Results'!$D$19:$D$23</c:f>
              <c:numCache>
                <c:formatCode>0.0</c:formatCode>
                <c:ptCount val="5"/>
                <c:pt idx="0">
                  <c:v>16.875</c:v>
                </c:pt>
                <c:pt idx="1">
                  <c:v>22.875</c:v>
                </c:pt>
                <c:pt idx="2">
                  <c:v>41.90625</c:v>
                </c:pt>
                <c:pt idx="3">
                  <c:v>63.656250000000007</c:v>
                </c:pt>
                <c:pt idx="4">
                  <c:v>0</c:v>
                </c:pt>
              </c:numCache>
            </c:numRef>
          </c:val>
          <c:extLst>
            <c:ext xmlns:c16="http://schemas.microsoft.com/office/drawing/2014/chart" uri="{C3380CC4-5D6E-409C-BE32-E72D297353CC}">
              <c16:uniqueId val="{00000000-536F-40C9-8866-24516DA74E36}"/>
            </c:ext>
          </c:extLst>
        </c:ser>
        <c:ser>
          <c:idx val="1"/>
          <c:order val="1"/>
          <c:tx>
            <c:strRef>
              <c:f>'Detailed Results'!$F$18</c:f>
              <c:strCache>
                <c:ptCount val="1"/>
                <c:pt idx="0">
                  <c:v>Time With Atria (days)</c:v>
                </c:pt>
              </c:strCache>
            </c:strRef>
          </c:tx>
          <c:spPr>
            <a:solidFill>
              <a:schemeClr val="accent2"/>
            </a:solidFill>
            <a:ln>
              <a:noFill/>
            </a:ln>
            <a:effectLst/>
          </c:spPr>
          <c:invertIfNegative val="0"/>
          <c:dLbls>
            <c:delete val="1"/>
          </c:dLbls>
          <c:cat>
            <c:strRef>
              <c:f>'Detailed Results'!$B$19:$B$23</c:f>
              <c:strCache>
                <c:ptCount val="5"/>
                <c:pt idx="0">
                  <c:v>Password resets</c:v>
                </c:pt>
                <c:pt idx="1">
                  <c:v>User MACS</c:v>
                </c:pt>
                <c:pt idx="2">
                  <c:v>Access requests</c:v>
                </c:pt>
                <c:pt idx="3">
                  <c:v>Complex problems</c:v>
                </c:pt>
                <c:pt idx="4">
                  <c:v>Other</c:v>
                </c:pt>
              </c:strCache>
            </c:strRef>
          </c:cat>
          <c:val>
            <c:numRef>
              <c:f>'Detailed Results'!$F$19:$F$23</c:f>
              <c:numCache>
                <c:formatCode>0.0</c:formatCode>
                <c:ptCount val="5"/>
                <c:pt idx="0">
                  <c:v>0.9375</c:v>
                </c:pt>
                <c:pt idx="1">
                  <c:v>2.7</c:v>
                </c:pt>
                <c:pt idx="2">
                  <c:v>6.1425000000000001</c:v>
                </c:pt>
                <c:pt idx="3">
                  <c:v>47.360250000000001</c:v>
                </c:pt>
                <c:pt idx="4">
                  <c:v>0</c:v>
                </c:pt>
              </c:numCache>
            </c:numRef>
          </c:val>
          <c:extLst>
            <c:ext xmlns:c16="http://schemas.microsoft.com/office/drawing/2014/chart" uri="{C3380CC4-5D6E-409C-BE32-E72D297353CC}">
              <c16:uniqueId val="{00000001-536F-40C9-8866-24516DA74E36}"/>
            </c:ext>
          </c:extLst>
        </c:ser>
        <c:dLbls>
          <c:showLegendKey val="0"/>
          <c:showVal val="1"/>
          <c:showCatName val="0"/>
          <c:showSerName val="0"/>
          <c:showPercent val="0"/>
          <c:showBubbleSize val="0"/>
        </c:dLbls>
        <c:gapWidth val="75"/>
        <c:axId val="1518706623"/>
        <c:axId val="1897201871"/>
      </c:barChart>
      <c:catAx>
        <c:axId val="15187066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897201871"/>
        <c:crosses val="autoZero"/>
        <c:auto val="1"/>
        <c:lblAlgn val="ctr"/>
        <c:lblOffset val="100"/>
        <c:noMultiLvlLbl val="0"/>
      </c:catAx>
      <c:valAx>
        <c:axId val="1897201871"/>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Days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51870662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NZ"/>
              <a:t>Ticket Comparison with Atria</a:t>
            </a:r>
          </a:p>
        </c:rich>
      </c:tx>
      <c:overlay val="1"/>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tx>
            <c:strRef>
              <c:f>'Detailed Results'!$C$18</c:f>
              <c:strCache>
                <c:ptCount val="1"/>
                <c:pt idx="0">
                  <c:v>Tickets Without Atria</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'Detailed Results'!$B$19:$B$23</c:f>
              <c:strCache>
                <c:ptCount val="5"/>
                <c:pt idx="0">
                  <c:v>Password resets</c:v>
                </c:pt>
                <c:pt idx="1">
                  <c:v>User MACS</c:v>
                </c:pt>
                <c:pt idx="2">
                  <c:v>Access requests</c:v>
                </c:pt>
                <c:pt idx="3">
                  <c:v>Complex problems</c:v>
                </c:pt>
                <c:pt idx="4">
                  <c:v>Other</c:v>
                </c:pt>
              </c:strCache>
            </c:strRef>
          </c:cat>
          <c:val>
            <c:numRef>
              <c:f>'Detailed Results'!$C$19:$C$23</c:f>
              <c:numCache>
                <c:formatCode>General</c:formatCode>
                <c:ptCount val="5"/>
                <c:pt idx="0">
                  <c:v>450</c:v>
                </c:pt>
                <c:pt idx="1">
                  <c:v>360</c:v>
                </c:pt>
                <c:pt idx="2">
                  <c:v>270</c:v>
                </c:pt>
                <c:pt idx="3">
                  <c:v>126.00000000000001</c:v>
                </c:pt>
                <c:pt idx="4">
                  <c:v>594</c:v>
                </c:pt>
              </c:numCache>
            </c:numRef>
          </c:val>
          <c:extLst>
            <c:ext xmlns:c16="http://schemas.microsoft.com/office/drawing/2014/chart" uri="{C3380CC4-5D6E-409C-BE32-E72D297353CC}">
              <c16:uniqueId val="{00000000-A757-4D69-8F15-AA0D5A425DAD}"/>
            </c:ext>
          </c:extLst>
        </c:ser>
        <c:ser>
          <c:idx val="1"/>
          <c:order val="1"/>
          <c:tx>
            <c:strRef>
              <c:f>'Detailed Results'!$E$18</c:f>
              <c:strCache>
                <c:ptCount val="1"/>
                <c:pt idx="0">
                  <c:v>Tickets with Atria</c:v>
                </c:pt>
              </c:strCache>
            </c:strRef>
          </c:tx>
          <c:spPr>
            <a:solidFill>
              <a:schemeClr val="accent2"/>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'Detailed Results'!$B$19:$B$23</c:f>
              <c:strCache>
                <c:ptCount val="5"/>
                <c:pt idx="0">
                  <c:v>Password resets</c:v>
                </c:pt>
                <c:pt idx="1">
                  <c:v>User MACS</c:v>
                </c:pt>
                <c:pt idx="2">
                  <c:v>Access requests</c:v>
                </c:pt>
                <c:pt idx="3">
                  <c:v>Complex problems</c:v>
                </c:pt>
                <c:pt idx="4">
                  <c:v>Other</c:v>
                </c:pt>
              </c:strCache>
            </c:strRef>
          </c:cat>
          <c:val>
            <c:numRef>
              <c:f>'Detailed Results'!$E$19:$E$23</c:f>
              <c:numCache>
                <c:formatCode>0</c:formatCode>
                <c:ptCount val="5"/>
                <c:pt idx="0">
                  <c:v>225</c:v>
                </c:pt>
                <c:pt idx="1">
                  <c:v>259.2</c:v>
                </c:pt>
                <c:pt idx="2">
                  <c:v>210.6</c:v>
                </c:pt>
                <c:pt idx="3">
                  <c:v>117.18</c:v>
                </c:pt>
                <c:pt idx="4">
                  <c:v>594</c:v>
                </c:pt>
              </c:numCache>
            </c:numRef>
          </c:val>
          <c:extLst>
            <c:ext xmlns:c16="http://schemas.microsoft.com/office/drawing/2014/chart" uri="{C3380CC4-5D6E-409C-BE32-E72D297353CC}">
              <c16:uniqueId val="{00000001-A757-4D69-8F15-AA0D5A425DAD}"/>
            </c:ext>
          </c:extLst>
        </c:ser>
        <c:dLbls>
          <c:showLegendKey val="0"/>
          <c:showVal val="1"/>
          <c:showCatName val="0"/>
          <c:showSerName val="0"/>
          <c:showPercent val="0"/>
          <c:showBubbleSize val="0"/>
        </c:dLbls>
        <c:gapWidth val="75"/>
        <c:axId val="227161295"/>
        <c:axId val="1518286575"/>
      </c:barChart>
      <c:catAx>
        <c:axId val="2271612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518286575"/>
        <c:crosses val="autoZero"/>
        <c:auto val="1"/>
        <c:lblAlgn val="ctr"/>
        <c:lblOffset val="100"/>
        <c:noMultiLvlLbl val="0"/>
      </c:catAx>
      <c:valAx>
        <c:axId val="1518286575"/>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Tickets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2271612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0</xdr:colOff>
      <xdr:row>43</xdr:row>
      <xdr:rowOff>63500</xdr:rowOff>
    </xdr:from>
    <xdr:to>
      <xdr:col>7</xdr:col>
      <xdr:colOff>482600</xdr:colOff>
      <xdr:row>53</xdr:row>
      <xdr:rowOff>161925</xdr:rowOff>
    </xdr:to>
    <xdr:graphicFrame macro="">
      <xdr:nvGraphicFramePr>
        <xdr:cNvPr id="2" name="Chart 1">
          <a:extLst>
            <a:ext uri="{FF2B5EF4-FFF2-40B4-BE49-F238E27FC236}">
              <a16:creationId xmlns:a16="http://schemas.microsoft.com/office/drawing/2014/main" id="{B0BF0430-5F37-435E-8B3F-81D59FEB93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25</xdr:row>
      <xdr:rowOff>114300</xdr:rowOff>
    </xdr:from>
    <xdr:to>
      <xdr:col>7</xdr:col>
      <xdr:colOff>419099</xdr:colOff>
      <xdr:row>35</xdr:row>
      <xdr:rowOff>19049</xdr:rowOff>
    </xdr:to>
    <xdr:graphicFrame macro="">
      <xdr:nvGraphicFramePr>
        <xdr:cNvPr id="10" name="Chart 2">
          <a:extLst>
            <a:ext uri="{FF2B5EF4-FFF2-40B4-BE49-F238E27FC236}">
              <a16:creationId xmlns:a16="http://schemas.microsoft.com/office/drawing/2014/main" id="{22D876BE-B675-4DD0-ABC1-B15D244EAE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4</xdr:col>
      <xdr:colOff>15875</xdr:colOff>
      <xdr:row>2</xdr:row>
      <xdr:rowOff>44450</xdr:rowOff>
    </xdr:from>
    <xdr:to>
      <xdr:col>10</xdr:col>
      <xdr:colOff>333386</xdr:colOff>
      <xdr:row>8</xdr:row>
      <xdr:rowOff>113033</xdr:rowOff>
    </xdr:to>
    <xdr:pic>
      <xdr:nvPicPr>
        <xdr:cNvPr id="7" name="Picture 4">
          <a:extLst>
            <a:ext uri="{FF2B5EF4-FFF2-40B4-BE49-F238E27FC236}">
              <a16:creationId xmlns:a16="http://schemas.microsoft.com/office/drawing/2014/main" id="{5256892A-D082-4F49-9CCB-1ADB5BA08395}"/>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4378325" y="387350"/>
          <a:ext cx="5334011" cy="1329058"/>
        </a:xfrm>
        <a:prstGeom prst="rect">
          <a:avLst/>
        </a:prstGeom>
      </xdr:spPr>
    </xdr:pic>
    <xdr:clientData/>
  </xdr:twoCellAnchor>
</xdr:wsDr>
</file>

<file path=xl/theme/theme1.xml><?xml version="1.0" encoding="utf-8"?>
<a:theme xmlns:a="http://schemas.openxmlformats.org/drawingml/2006/main" name="Vapor Trail">
  <a:themeElements>
    <a:clrScheme name="Vapor Trail">
      <a:dk1>
        <a:sysClr val="windowText" lastClr="000000"/>
      </a:dk1>
      <a:lt1>
        <a:sysClr val="window" lastClr="FFFFFF"/>
      </a:lt1>
      <a:dk2>
        <a:srgbClr val="454545"/>
      </a:dk2>
      <a:lt2>
        <a:srgbClr val="DADADA"/>
      </a:lt2>
      <a:accent1>
        <a:srgbClr val="DF2E28"/>
      </a:accent1>
      <a:accent2>
        <a:srgbClr val="FE801A"/>
      </a:accent2>
      <a:accent3>
        <a:srgbClr val="E9BF35"/>
      </a:accent3>
      <a:accent4>
        <a:srgbClr val="81BB42"/>
      </a:accent4>
      <a:accent5>
        <a:srgbClr val="32C7A9"/>
      </a:accent5>
      <a:accent6>
        <a:srgbClr val="4A9BDC"/>
      </a:accent6>
      <a:hlink>
        <a:srgbClr val="F0532B"/>
      </a:hlink>
      <a:folHlink>
        <a:srgbClr val="F38B53"/>
      </a:folHlink>
    </a:clrScheme>
    <a:fontScheme name="Vapor Trail">
      <a:majorFont>
        <a:latin typeface="Century Gothic" panose="020B050202020202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entury Gothic" panose="020B050202020202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Vapor Trail">
      <a:fillStyleLst>
        <a:solidFill>
          <a:schemeClr val="phClr"/>
        </a:solidFill>
        <a:gradFill rotWithShape="1">
          <a:gsLst>
            <a:gs pos="0">
              <a:schemeClr val="phClr">
                <a:tint val="69000"/>
                <a:alpha val="100000"/>
                <a:satMod val="109000"/>
                <a:lumMod val="110000"/>
              </a:schemeClr>
            </a:gs>
            <a:gs pos="52000">
              <a:schemeClr val="phClr">
                <a:tint val="74000"/>
                <a:satMod val="100000"/>
                <a:lumMod val="104000"/>
              </a:schemeClr>
            </a:gs>
            <a:gs pos="100000">
              <a:schemeClr val="phClr">
                <a:tint val="78000"/>
                <a:satMod val="100000"/>
                <a:lumMod val="100000"/>
              </a:schemeClr>
            </a:gs>
          </a:gsLst>
          <a:lin ang="5400000" scaled="0"/>
        </a:gradFill>
        <a:gradFill rotWithShape="1">
          <a:gsLst>
            <a:gs pos="0">
              <a:schemeClr val="phClr">
                <a:tint val="96000"/>
                <a:satMod val="100000"/>
                <a:lumMod val="104000"/>
              </a:schemeClr>
            </a:gs>
            <a:gs pos="78000">
              <a:schemeClr val="phClr">
                <a:shade val="100000"/>
                <a:satMod val="110000"/>
                <a:lumMod val="100000"/>
              </a:schemeClr>
            </a:gs>
          </a:gsLst>
          <a:lin ang="5400000" scaled="0"/>
        </a:gradFill>
      </a:fillStyleLst>
      <a:lnStyleLst>
        <a:ln w="9525" cap="flat" cmpd="sng" algn="ctr">
          <a:solidFill>
            <a:schemeClr val="phClr"/>
          </a:solidFill>
          <a:prstDash val="solid"/>
        </a:ln>
        <a:ln w="12700" cap="flat" cmpd="sng" algn="ctr">
          <a:solidFill>
            <a:schemeClr val="phClr"/>
          </a:solidFill>
          <a:prstDash val="solid"/>
        </a:ln>
        <a:ln w="19050" cap="flat" cmpd="sng" algn="ctr">
          <a:solidFill>
            <a:schemeClr val="phClr"/>
          </a:solidFill>
          <a:prstDash val="solid"/>
        </a:ln>
      </a:lnStyleLst>
      <a:effectStyleLst>
        <a:effectStyle>
          <a:effectLst/>
        </a:effectStyle>
        <a:effectStyle>
          <a:effectLst/>
          <a:scene3d>
            <a:camera prst="orthographicFront">
              <a:rot lat="0" lon="0" rev="0"/>
            </a:camera>
            <a:lightRig rig="threePt" dir="t"/>
          </a:scene3d>
          <a:sp3d>
            <a:bevelT w="25400" h="12700"/>
          </a:sp3d>
        </a:effectStyle>
        <a:effectStyle>
          <a:effectLst>
            <a:outerShdw blurRad="57150" dist="19050" dir="5400000" algn="ctr" rotWithShape="0">
              <a:srgbClr val="000000">
                <a:alpha val="48000"/>
              </a:srgbClr>
            </a:outerShdw>
          </a:effectLst>
          <a:scene3d>
            <a:camera prst="orthographicFront">
              <a:rot lat="0" lon="0" rev="0"/>
            </a:camera>
            <a:lightRig rig="threePt" dir="t"/>
          </a:scene3d>
          <a:sp3d>
            <a:bevelT w="50800" h="25400"/>
          </a:sp3d>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Vapor Trail" id="{4FDF2955-7D9C-493C-B9F9-C205151B46CD}" vid="{8F31A783-2159-4870-BC29-2BA7D038EA44}"/>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automate101.com/product/" TargetMode="External"/><Relationship Id="rId2" Type="http://schemas.openxmlformats.org/officeDocument/2006/relationships/hyperlink" Target="https://outlook.office365.com/owa/calendar/Automate101@automate101.com/bookings/" TargetMode="External"/><Relationship Id="rId1" Type="http://schemas.openxmlformats.org/officeDocument/2006/relationships/hyperlink" Target="https://automate101.com/product/"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outlook.office365.com/owa/calendar/Automate101@automate101.com/bookings/" TargetMode="External"/></Relationships>
</file>

<file path=xl/worksheets/_rels/sheet2.xml.rels><?xml version="1.0" encoding="UTF-8" standalone="yes"?>
<Relationships xmlns="http://schemas.openxmlformats.org/package/2006/relationships"><Relationship Id="rId2" Type="http://schemas.openxmlformats.org/officeDocument/2006/relationships/hyperlink" Target="https://outlook.office365.com/owa/calendar/Automate101@automate101.com/bookings/" TargetMode="External"/><Relationship Id="rId1" Type="http://schemas.openxmlformats.org/officeDocument/2006/relationships/hyperlink" Target="https://automate101.com/produc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7F2BEC-4587-448C-8EAE-438BFCBE01F9}">
  <dimension ref="A1:AV105"/>
  <sheetViews>
    <sheetView tabSelected="1" topLeftCell="A16" workbookViewId="0">
      <selection activeCell="C21" sqref="C21"/>
    </sheetView>
  </sheetViews>
  <sheetFormatPr defaultRowHeight="16.5" x14ac:dyDescent="0.3"/>
  <cols>
    <col min="2" max="2" width="31.375" customWidth="1"/>
    <col min="9" max="9" width="24.375" customWidth="1"/>
    <col min="10" max="10" width="4.625" customWidth="1"/>
    <col min="11" max="11" width="23.875" style="6" customWidth="1"/>
    <col min="12" max="12" width="4.875" style="6" customWidth="1"/>
    <col min="13" max="13" width="23.375" style="6" customWidth="1"/>
    <col min="14" max="14" width="8.625" style="6"/>
    <col min="15" max="48" width="8.625" style="13"/>
  </cols>
  <sheetData>
    <row r="1" spans="1:13" x14ac:dyDescent="0.3">
      <c r="A1" s="6"/>
      <c r="B1" s="6"/>
      <c r="C1" s="6"/>
      <c r="D1" s="6"/>
      <c r="E1" s="6"/>
      <c r="F1" s="6"/>
      <c r="G1" s="6"/>
      <c r="H1" s="6"/>
      <c r="I1" s="6"/>
      <c r="J1" s="6"/>
    </row>
    <row r="2" spans="1:13" x14ac:dyDescent="0.3">
      <c r="A2" s="6"/>
      <c r="B2" s="6"/>
      <c r="C2" s="6"/>
      <c r="D2" s="6"/>
      <c r="E2" s="6"/>
      <c r="F2" s="6"/>
      <c r="G2" s="6"/>
      <c r="H2" s="6"/>
      <c r="I2" s="6"/>
      <c r="J2" s="6"/>
    </row>
    <row r="3" spans="1:13" x14ac:dyDescent="0.3">
      <c r="A3" s="6"/>
      <c r="B3" s="6"/>
      <c r="C3" s="6"/>
      <c r="D3" s="6"/>
      <c r="E3" s="6"/>
      <c r="F3" s="6"/>
      <c r="G3" s="6"/>
      <c r="H3" s="6"/>
      <c r="I3" s="6"/>
      <c r="J3" s="6"/>
    </row>
    <row r="4" spans="1:13" x14ac:dyDescent="0.3">
      <c r="A4" s="6"/>
      <c r="B4" s="6"/>
      <c r="C4" s="6"/>
      <c r="D4" s="6"/>
      <c r="E4" s="6"/>
      <c r="F4" s="6"/>
      <c r="G4" s="6"/>
      <c r="H4" s="6"/>
      <c r="I4" s="6"/>
      <c r="J4" s="6"/>
    </row>
    <row r="5" spans="1:13" x14ac:dyDescent="0.3">
      <c r="A5" s="6"/>
      <c r="B5" s="6"/>
      <c r="C5" s="6"/>
      <c r="D5" s="6"/>
      <c r="E5" s="6"/>
      <c r="F5" s="6"/>
      <c r="G5" s="6"/>
      <c r="H5" s="6"/>
      <c r="I5" s="6"/>
      <c r="J5" s="6"/>
    </row>
    <row r="6" spans="1:13" x14ac:dyDescent="0.3">
      <c r="A6" s="6"/>
      <c r="B6" s="6"/>
      <c r="C6" s="6"/>
      <c r="D6" s="6"/>
      <c r="E6" s="6"/>
      <c r="F6" s="6"/>
      <c r="G6" s="6"/>
      <c r="H6" s="6"/>
      <c r="I6" s="6"/>
      <c r="J6" s="6"/>
    </row>
    <row r="7" spans="1:13" x14ac:dyDescent="0.3">
      <c r="A7" s="6"/>
      <c r="B7" s="6"/>
      <c r="C7" s="6"/>
      <c r="D7" s="6"/>
      <c r="E7" s="6"/>
      <c r="F7" s="6"/>
      <c r="G7" s="6"/>
      <c r="H7" s="6"/>
      <c r="I7" s="6"/>
      <c r="J7" s="6"/>
    </row>
    <row r="8" spans="1:13" x14ac:dyDescent="0.3">
      <c r="A8" s="6"/>
      <c r="B8" s="6"/>
      <c r="C8" s="6"/>
      <c r="D8" s="6"/>
      <c r="E8" s="6"/>
      <c r="F8" s="6"/>
      <c r="G8" s="6"/>
      <c r="H8" s="6"/>
      <c r="I8" s="6"/>
      <c r="J8" s="6"/>
    </row>
    <row r="9" spans="1:13" x14ac:dyDescent="0.3">
      <c r="A9" s="6"/>
      <c r="B9" s="6"/>
      <c r="C9" s="6"/>
      <c r="D9" s="6"/>
      <c r="E9" s="6"/>
      <c r="F9" s="6"/>
      <c r="G9" s="6"/>
      <c r="H9" s="6"/>
      <c r="I9" s="6"/>
      <c r="J9" s="6"/>
    </row>
    <row r="10" spans="1:13" x14ac:dyDescent="0.3">
      <c r="A10" s="6"/>
      <c r="B10" s="6"/>
      <c r="C10" s="6"/>
      <c r="D10" s="6"/>
      <c r="E10" s="6"/>
      <c r="F10" s="6"/>
      <c r="G10" s="6"/>
      <c r="H10" s="6"/>
      <c r="I10" s="6"/>
      <c r="J10" s="6"/>
    </row>
    <row r="11" spans="1:13" x14ac:dyDescent="0.3">
      <c r="A11" s="6"/>
      <c r="B11" s="6"/>
      <c r="C11" s="6"/>
      <c r="D11" s="6"/>
      <c r="E11" s="6"/>
      <c r="F11" s="6"/>
      <c r="G11" s="6"/>
      <c r="H11" s="6"/>
      <c r="I11" s="6"/>
      <c r="J11" s="6"/>
    </row>
    <row r="12" spans="1:13" x14ac:dyDescent="0.3">
      <c r="A12" s="6"/>
      <c r="B12" s="27"/>
      <c r="C12" s="27"/>
      <c r="D12" s="27"/>
      <c r="E12" s="27"/>
      <c r="F12" s="27"/>
      <c r="G12" s="27"/>
      <c r="H12" s="27"/>
      <c r="I12" s="27"/>
      <c r="J12" s="27"/>
      <c r="K12" s="27"/>
      <c r="L12" s="27"/>
      <c r="M12" s="27"/>
    </row>
    <row r="13" spans="1:13" x14ac:dyDescent="0.3">
      <c r="A13" s="6"/>
      <c r="B13" s="27"/>
      <c r="C13" s="27"/>
      <c r="D13" s="27"/>
      <c r="E13" s="27"/>
      <c r="F13" s="27"/>
      <c r="G13" s="27"/>
      <c r="H13" s="27"/>
      <c r="I13" s="27"/>
      <c r="J13" s="27"/>
      <c r="K13" s="27"/>
      <c r="L13" s="27"/>
      <c r="M13" s="27"/>
    </row>
    <row r="14" spans="1:13" ht="28.5" x14ac:dyDescent="0.4">
      <c r="A14" s="6"/>
      <c r="B14" s="34" t="s">
        <v>37</v>
      </c>
      <c r="C14" s="34"/>
      <c r="D14" s="34"/>
      <c r="E14" s="34"/>
      <c r="F14" s="34"/>
      <c r="G14" s="34"/>
      <c r="H14" s="34"/>
      <c r="I14" s="34"/>
      <c r="J14" s="34"/>
      <c r="K14" s="34"/>
      <c r="L14" s="34"/>
      <c r="M14" s="34"/>
    </row>
    <row r="15" spans="1:13" x14ac:dyDescent="0.3">
      <c r="A15" s="6"/>
      <c r="B15" s="27"/>
      <c r="C15" s="27"/>
      <c r="D15" s="27"/>
      <c r="E15" s="27"/>
      <c r="F15" s="27"/>
      <c r="G15" s="27"/>
      <c r="H15" s="27"/>
      <c r="I15" s="27"/>
      <c r="J15" s="27"/>
      <c r="K15" s="27"/>
      <c r="L15" s="27"/>
      <c r="M15" s="27"/>
    </row>
    <row r="16" spans="1:13" ht="20.45" customHeight="1" x14ac:dyDescent="0.3">
      <c r="A16" s="6"/>
      <c r="B16" s="35" t="s">
        <v>32</v>
      </c>
      <c r="C16" s="35"/>
      <c r="D16" s="35"/>
      <c r="E16" s="35"/>
      <c r="F16" s="35"/>
      <c r="G16" s="35"/>
      <c r="H16" s="35"/>
      <c r="I16" s="35"/>
      <c r="J16" s="35"/>
      <c r="K16" s="35"/>
      <c r="L16" s="35"/>
      <c r="M16" s="35"/>
    </row>
    <row r="17" spans="1:15" ht="21.6" customHeight="1" x14ac:dyDescent="0.3">
      <c r="A17" s="6"/>
      <c r="B17" s="36" t="s">
        <v>38</v>
      </c>
      <c r="C17" s="36"/>
      <c r="D17" s="36"/>
      <c r="E17" s="36"/>
      <c r="F17" s="36"/>
      <c r="G17" s="36"/>
      <c r="H17" s="36"/>
      <c r="I17" s="36"/>
      <c r="J17" s="36"/>
      <c r="K17" s="36"/>
      <c r="L17" s="36"/>
      <c r="M17" s="36"/>
    </row>
    <row r="18" spans="1:15" x14ac:dyDescent="0.3">
      <c r="A18" s="6"/>
      <c r="B18" s="27"/>
      <c r="C18" s="27"/>
      <c r="D18" s="27"/>
      <c r="E18" s="27"/>
      <c r="F18" s="27"/>
      <c r="G18" s="27"/>
      <c r="H18" s="27"/>
      <c r="I18" s="27"/>
      <c r="J18" s="27"/>
      <c r="K18" s="27"/>
      <c r="L18" s="27"/>
      <c r="M18" s="27"/>
    </row>
    <row r="19" spans="1:15" x14ac:dyDescent="0.3">
      <c r="A19" s="6"/>
      <c r="B19" s="27"/>
      <c r="C19" s="27"/>
      <c r="D19" s="27"/>
      <c r="E19" s="27"/>
      <c r="F19" s="27"/>
      <c r="G19" s="27"/>
      <c r="H19" s="27"/>
      <c r="I19" s="27"/>
      <c r="J19" s="27"/>
      <c r="K19" s="27"/>
      <c r="L19" s="27"/>
      <c r="M19" s="27"/>
    </row>
    <row r="20" spans="1:15" x14ac:dyDescent="0.3">
      <c r="A20" s="6"/>
      <c r="B20" s="12" t="s">
        <v>14</v>
      </c>
      <c r="C20" s="14">
        <v>1800</v>
      </c>
      <c r="D20" s="10" t="s">
        <v>28</v>
      </c>
      <c r="E20" s="27"/>
      <c r="F20" s="27"/>
      <c r="G20" s="27"/>
      <c r="H20" s="27"/>
      <c r="I20" s="27"/>
      <c r="J20" s="27"/>
      <c r="K20" s="27"/>
      <c r="L20" s="27"/>
      <c r="M20" s="27"/>
    </row>
    <row r="21" spans="1:15" x14ac:dyDescent="0.3">
      <c r="A21" s="6"/>
      <c r="B21" s="27"/>
      <c r="C21" s="27"/>
      <c r="D21" s="7"/>
      <c r="E21" s="27"/>
      <c r="F21" s="27"/>
      <c r="G21" s="27"/>
      <c r="H21" s="27"/>
      <c r="I21" s="27"/>
      <c r="J21" s="27"/>
      <c r="K21" s="27"/>
      <c r="L21" s="27"/>
      <c r="M21" s="27"/>
    </row>
    <row r="22" spans="1:15" x14ac:dyDescent="0.3">
      <c r="A22" s="6"/>
      <c r="B22" s="27"/>
      <c r="C22" s="27"/>
      <c r="D22" s="7"/>
      <c r="E22" s="27"/>
      <c r="F22" s="27"/>
      <c r="G22" s="27"/>
      <c r="H22" s="27"/>
      <c r="I22" s="27"/>
      <c r="J22" s="27"/>
      <c r="K22" s="27"/>
      <c r="L22" s="27"/>
      <c r="M22" s="27"/>
    </row>
    <row r="23" spans="1:15" ht="17.25" x14ac:dyDescent="0.3">
      <c r="A23" s="6"/>
      <c r="B23" s="12" t="s">
        <v>20</v>
      </c>
      <c r="C23" s="28">
        <f>'Detailed Results'!C25-'Detailed Results'!E25</f>
        <v>394.02</v>
      </c>
      <c r="D23" s="9" t="s">
        <v>26</v>
      </c>
      <c r="E23" s="11"/>
      <c r="F23" s="27"/>
      <c r="G23" s="27"/>
      <c r="H23" s="27"/>
      <c r="I23" s="27"/>
      <c r="J23" s="27"/>
      <c r="K23" s="27"/>
      <c r="L23" s="27"/>
      <c r="M23" s="27"/>
    </row>
    <row r="24" spans="1:15" ht="17.25" x14ac:dyDescent="0.3">
      <c r="A24" s="6"/>
      <c r="B24" s="12" t="s">
        <v>21</v>
      </c>
      <c r="C24" s="28">
        <f>'Detailed Results'!D25-'Detailed Results'!G25</f>
        <v>57.140249999999995</v>
      </c>
      <c r="D24" s="9" t="s">
        <v>27</v>
      </c>
      <c r="E24" s="11"/>
      <c r="F24" s="27"/>
      <c r="G24" s="27"/>
      <c r="H24" s="27"/>
      <c r="I24" s="27"/>
      <c r="J24" s="27"/>
      <c r="K24" s="27"/>
      <c r="L24" s="27"/>
      <c r="M24" s="27"/>
    </row>
    <row r="25" spans="1:15" x14ac:dyDescent="0.3">
      <c r="A25" s="6"/>
      <c r="B25" s="27"/>
      <c r="C25" s="27"/>
      <c r="D25" s="27"/>
      <c r="E25" s="27"/>
      <c r="F25" s="27"/>
      <c r="G25" s="27"/>
      <c r="H25" s="27"/>
      <c r="I25" s="27"/>
      <c r="J25" s="27"/>
      <c r="K25" s="27"/>
      <c r="L25" s="27"/>
      <c r="M25" s="27"/>
    </row>
    <row r="26" spans="1:15" x14ac:dyDescent="0.3">
      <c r="A26" s="6"/>
      <c r="B26" s="27"/>
      <c r="C26" s="27"/>
      <c r="D26" s="27"/>
      <c r="E26" s="27"/>
      <c r="F26" s="27"/>
      <c r="G26" s="27"/>
      <c r="H26" s="27"/>
      <c r="I26" s="27"/>
      <c r="J26" s="27"/>
      <c r="K26" s="27"/>
      <c r="L26" s="27"/>
      <c r="M26" s="27"/>
    </row>
    <row r="27" spans="1:15" x14ac:dyDescent="0.3">
      <c r="A27" s="6"/>
      <c r="B27" s="27"/>
      <c r="C27" s="27"/>
      <c r="D27" s="27"/>
      <c r="E27" s="27"/>
      <c r="F27" s="27"/>
      <c r="G27" s="27"/>
      <c r="H27" s="27"/>
      <c r="I27" s="27"/>
      <c r="J27" s="27"/>
      <c r="K27" s="27"/>
      <c r="L27" s="27"/>
      <c r="M27" s="27"/>
    </row>
    <row r="28" spans="1:15" ht="30" customHeight="1" x14ac:dyDescent="0.3">
      <c r="A28" s="6"/>
      <c r="B28" s="27"/>
      <c r="C28" s="27"/>
      <c r="D28" s="27"/>
      <c r="E28" s="27"/>
      <c r="F28" s="27"/>
      <c r="G28" s="27"/>
      <c r="H28" s="27"/>
      <c r="I28" s="32" t="s">
        <v>33</v>
      </c>
      <c r="J28" s="32"/>
      <c r="K28" s="32"/>
      <c r="L28" s="32"/>
      <c r="M28" s="32"/>
    </row>
    <row r="29" spans="1:15" ht="42.95" customHeight="1" x14ac:dyDescent="0.3">
      <c r="A29" s="6"/>
      <c r="B29" s="27"/>
      <c r="C29" s="27"/>
      <c r="D29" s="27"/>
      <c r="E29" s="27"/>
      <c r="F29" s="27"/>
      <c r="G29" s="27"/>
      <c r="H29" s="27"/>
      <c r="I29" s="33" t="s">
        <v>36</v>
      </c>
      <c r="J29" s="33"/>
      <c r="K29" s="33"/>
      <c r="L29" s="33"/>
      <c r="M29" s="33"/>
      <c r="N29" s="15"/>
      <c r="O29" s="19"/>
    </row>
    <row r="30" spans="1:15" ht="114.75" customHeight="1" x14ac:dyDescent="0.3">
      <c r="A30" s="6"/>
      <c r="B30" s="27"/>
      <c r="C30" s="27"/>
      <c r="D30" s="27"/>
      <c r="E30" s="27"/>
      <c r="F30" s="27"/>
      <c r="G30" s="27"/>
      <c r="H30" s="27"/>
      <c r="I30" s="29" t="s">
        <v>40</v>
      </c>
      <c r="J30" s="18"/>
      <c r="K30" s="29" t="s">
        <v>39</v>
      </c>
      <c r="L30" s="30"/>
      <c r="M30" s="29" t="s">
        <v>51</v>
      </c>
    </row>
    <row r="31" spans="1:15" ht="36" customHeight="1" x14ac:dyDescent="0.3">
      <c r="A31" s="6"/>
      <c r="B31" s="27"/>
      <c r="C31" s="27"/>
      <c r="D31" s="27"/>
      <c r="E31" s="27"/>
      <c r="F31" s="27"/>
      <c r="G31" s="27"/>
      <c r="H31" s="27"/>
      <c r="I31" s="8"/>
      <c r="J31" s="7"/>
      <c r="K31" s="27"/>
      <c r="L31" s="27"/>
      <c r="M31" s="27"/>
    </row>
    <row r="32" spans="1:15" x14ac:dyDescent="0.3">
      <c r="A32" s="6"/>
      <c r="B32" s="27"/>
      <c r="C32" s="27"/>
      <c r="D32" s="27"/>
      <c r="E32" s="27"/>
      <c r="F32" s="27"/>
      <c r="G32" s="27"/>
      <c r="H32" s="27"/>
      <c r="I32" s="17"/>
      <c r="J32" s="7"/>
      <c r="K32" s="27"/>
      <c r="L32" s="27"/>
      <c r="M32" s="27"/>
    </row>
    <row r="33" spans="1:13" x14ac:dyDescent="0.3">
      <c r="A33" s="6"/>
      <c r="B33" s="27"/>
      <c r="C33" s="27"/>
      <c r="D33" s="27"/>
      <c r="E33" s="27"/>
      <c r="F33" s="27"/>
      <c r="G33" s="27"/>
      <c r="H33" s="27"/>
      <c r="I33" s="17" t="s">
        <v>42</v>
      </c>
      <c r="J33" s="31" t="s">
        <v>41</v>
      </c>
      <c r="K33" s="27"/>
      <c r="L33" s="27"/>
      <c r="M33" s="27"/>
    </row>
    <row r="34" spans="1:13" x14ac:dyDescent="0.3">
      <c r="A34" s="6"/>
      <c r="B34" s="27"/>
      <c r="C34" s="27"/>
      <c r="D34" s="27"/>
      <c r="E34" s="27"/>
      <c r="F34" s="27"/>
      <c r="G34" s="27"/>
      <c r="H34" s="27"/>
      <c r="I34" s="17" t="s">
        <v>43</v>
      </c>
      <c r="J34" s="31" t="s">
        <v>44</v>
      </c>
      <c r="K34" s="27"/>
      <c r="L34" s="27"/>
      <c r="M34" s="27"/>
    </row>
    <row r="35" spans="1:13" x14ac:dyDescent="0.3">
      <c r="A35" s="6"/>
      <c r="B35" s="27"/>
      <c r="C35" s="27"/>
      <c r="D35" s="27"/>
      <c r="E35" s="27"/>
      <c r="F35" s="27"/>
      <c r="G35" s="27"/>
      <c r="H35" s="27"/>
      <c r="I35" s="17"/>
      <c r="J35" s="7"/>
      <c r="K35" s="27"/>
      <c r="L35" s="27"/>
      <c r="M35" s="27"/>
    </row>
    <row r="36" spans="1:13" x14ac:dyDescent="0.3">
      <c r="A36" s="6"/>
      <c r="B36" s="27"/>
      <c r="C36" s="27"/>
      <c r="D36" s="27"/>
      <c r="E36" s="27"/>
      <c r="F36" s="27"/>
      <c r="G36" s="27"/>
      <c r="H36" s="27"/>
      <c r="I36" s="27"/>
      <c r="J36" s="27"/>
      <c r="K36" s="27"/>
      <c r="L36" s="27"/>
      <c r="M36" s="27"/>
    </row>
    <row r="37" spans="1:13" x14ac:dyDescent="0.3">
      <c r="A37" s="6"/>
      <c r="B37" s="27"/>
      <c r="C37" s="27"/>
      <c r="D37" s="27"/>
      <c r="E37" s="27"/>
      <c r="F37" s="27"/>
      <c r="G37" s="27"/>
      <c r="H37" s="27"/>
      <c r="I37" s="27"/>
      <c r="J37" s="27"/>
      <c r="K37" s="27"/>
      <c r="L37" s="27"/>
      <c r="M37" s="27"/>
    </row>
    <row r="38" spans="1:13" x14ac:dyDescent="0.3">
      <c r="A38" s="6"/>
      <c r="B38" s="27"/>
      <c r="C38" s="27"/>
      <c r="D38" s="27"/>
      <c r="E38" s="27"/>
      <c r="F38" s="27"/>
      <c r="G38" s="27"/>
      <c r="H38" s="27"/>
      <c r="I38" s="27"/>
      <c r="J38" s="27"/>
      <c r="K38" s="27"/>
      <c r="L38" s="27"/>
      <c r="M38" s="27"/>
    </row>
    <row r="39" spans="1:13" x14ac:dyDescent="0.3">
      <c r="A39" s="6"/>
      <c r="B39" s="27"/>
      <c r="C39" s="27"/>
      <c r="D39" s="27"/>
      <c r="E39" s="27"/>
      <c r="F39" s="27"/>
      <c r="G39" s="27"/>
      <c r="H39" s="27"/>
      <c r="I39" s="27"/>
      <c r="J39" s="27"/>
      <c r="K39" s="27"/>
      <c r="L39" s="27"/>
      <c r="M39" s="27"/>
    </row>
    <row r="40" spans="1:13" x14ac:dyDescent="0.3">
      <c r="A40" s="6"/>
      <c r="B40" s="27"/>
      <c r="C40" s="27"/>
      <c r="D40" s="27"/>
      <c r="E40" s="27"/>
      <c r="F40" s="27"/>
      <c r="G40" s="27"/>
      <c r="H40" s="27"/>
      <c r="I40" s="27"/>
      <c r="J40" s="27"/>
      <c r="K40" s="27"/>
      <c r="L40" s="27"/>
      <c r="M40" s="27"/>
    </row>
    <row r="41" spans="1:13" x14ac:dyDescent="0.3">
      <c r="A41" s="6"/>
      <c r="B41" s="27"/>
      <c r="C41" s="27"/>
      <c r="D41" s="27"/>
      <c r="E41" s="27"/>
      <c r="F41" s="27"/>
      <c r="G41" s="27"/>
      <c r="H41" s="27"/>
      <c r="I41" s="27"/>
      <c r="J41" s="27"/>
      <c r="K41" s="27"/>
      <c r="L41" s="27"/>
      <c r="M41" s="27"/>
    </row>
    <row r="42" spans="1:13" x14ac:dyDescent="0.3">
      <c r="A42" s="6"/>
      <c r="B42" s="27"/>
      <c r="C42" s="27"/>
      <c r="D42" s="27"/>
      <c r="E42" s="27"/>
      <c r="F42" s="27"/>
      <c r="G42" s="27"/>
      <c r="H42" s="27"/>
      <c r="I42" s="27"/>
      <c r="J42" s="27"/>
      <c r="K42" s="27"/>
      <c r="L42" s="27"/>
      <c r="M42" s="27"/>
    </row>
    <row r="43" spans="1:13" x14ac:dyDescent="0.3">
      <c r="A43" s="6"/>
      <c r="B43" s="27"/>
      <c r="C43" s="27"/>
      <c r="D43" s="27"/>
      <c r="E43" s="27"/>
      <c r="F43" s="27"/>
      <c r="G43" s="27"/>
      <c r="H43" s="27"/>
      <c r="I43" s="27"/>
      <c r="J43" s="27"/>
      <c r="K43" s="27"/>
      <c r="L43" s="27"/>
      <c r="M43" s="27"/>
    </row>
    <row r="44" spans="1:13" x14ac:dyDescent="0.3">
      <c r="A44" s="6"/>
      <c r="B44" s="27"/>
      <c r="C44" s="27"/>
      <c r="D44" s="27"/>
      <c r="E44" s="27"/>
      <c r="F44" s="27"/>
      <c r="G44" s="27"/>
      <c r="H44" s="27"/>
      <c r="I44" s="27"/>
      <c r="J44" s="27"/>
      <c r="K44" s="27"/>
      <c r="L44" s="27"/>
      <c r="M44" s="27"/>
    </row>
    <row r="45" spans="1:13" x14ac:dyDescent="0.3">
      <c r="A45" s="6"/>
      <c r="B45" s="27"/>
      <c r="C45" s="27"/>
      <c r="D45" s="27"/>
      <c r="E45" s="27"/>
      <c r="F45" s="27"/>
      <c r="G45" s="27"/>
      <c r="H45" s="27"/>
      <c r="I45" s="27"/>
      <c r="J45" s="27"/>
      <c r="K45" s="27"/>
      <c r="L45" s="27"/>
      <c r="M45" s="27"/>
    </row>
    <row r="46" spans="1:13" ht="33.6" customHeight="1" x14ac:dyDescent="0.3">
      <c r="A46" s="6"/>
      <c r="B46" s="27"/>
      <c r="C46" s="27"/>
      <c r="D46" s="27"/>
      <c r="E46" s="27"/>
      <c r="F46" s="27"/>
      <c r="G46" s="27"/>
      <c r="H46" s="27"/>
      <c r="I46" s="32" t="s">
        <v>34</v>
      </c>
      <c r="J46" s="32"/>
      <c r="K46" s="32"/>
      <c r="L46" s="32"/>
      <c r="M46" s="32"/>
    </row>
    <row r="47" spans="1:13" ht="38.25" customHeight="1" x14ac:dyDescent="0.3">
      <c r="A47" s="6"/>
      <c r="B47" s="27"/>
      <c r="C47" s="27"/>
      <c r="D47" s="27"/>
      <c r="E47" s="27"/>
      <c r="F47" s="27"/>
      <c r="G47" s="27"/>
      <c r="H47" s="27"/>
      <c r="I47" s="33" t="s">
        <v>52</v>
      </c>
      <c r="J47" s="33"/>
      <c r="K47" s="33"/>
      <c r="L47" s="33"/>
      <c r="M47" s="33"/>
    </row>
    <row r="48" spans="1:13" ht="104.25" customHeight="1" x14ac:dyDescent="0.3">
      <c r="A48" s="6"/>
      <c r="B48" s="27"/>
      <c r="C48" s="27"/>
      <c r="D48" s="27"/>
      <c r="E48" s="27"/>
      <c r="F48" s="27"/>
      <c r="G48" s="27"/>
      <c r="H48" s="27"/>
      <c r="I48" s="29" t="s">
        <v>53</v>
      </c>
      <c r="J48" s="27"/>
      <c r="K48" s="29" t="s">
        <v>55</v>
      </c>
      <c r="L48" s="27"/>
      <c r="M48" s="29" t="s">
        <v>54</v>
      </c>
    </row>
    <row r="49" spans="1:13" x14ac:dyDescent="0.3">
      <c r="A49" s="6"/>
      <c r="B49" s="27"/>
      <c r="C49" s="27"/>
      <c r="D49" s="27"/>
      <c r="E49" s="27"/>
      <c r="F49" s="27"/>
      <c r="G49" s="27"/>
      <c r="H49" s="27"/>
      <c r="I49" s="8"/>
      <c r="J49" s="27"/>
      <c r="K49" s="27"/>
      <c r="L49" s="27"/>
      <c r="M49" s="27"/>
    </row>
    <row r="50" spans="1:13" ht="33" customHeight="1" x14ac:dyDescent="0.3">
      <c r="A50" s="6"/>
      <c r="B50" s="27"/>
      <c r="C50" s="27"/>
      <c r="D50" s="27"/>
      <c r="E50" s="27"/>
      <c r="F50" s="27"/>
      <c r="G50" s="27"/>
      <c r="H50" s="27"/>
      <c r="I50" s="8"/>
      <c r="J50" s="27"/>
      <c r="K50" s="27"/>
      <c r="L50" s="27"/>
      <c r="M50" s="27"/>
    </row>
    <row r="51" spans="1:13" x14ac:dyDescent="0.3">
      <c r="A51" s="6"/>
      <c r="B51" s="27"/>
      <c r="C51" s="27"/>
      <c r="D51" s="27"/>
      <c r="E51" s="27"/>
      <c r="F51" s="27"/>
      <c r="G51" s="27"/>
      <c r="H51" s="27"/>
      <c r="I51" s="17" t="s">
        <v>42</v>
      </c>
      <c r="J51" s="31" t="s">
        <v>41</v>
      </c>
      <c r="K51" s="27"/>
      <c r="L51" s="27"/>
      <c r="M51" s="27"/>
    </row>
    <row r="52" spans="1:13" x14ac:dyDescent="0.3">
      <c r="A52" s="6"/>
      <c r="B52" s="27"/>
      <c r="C52" s="27"/>
      <c r="D52" s="27"/>
      <c r="E52" s="27"/>
      <c r="F52" s="27"/>
      <c r="G52" s="27"/>
      <c r="H52" s="27"/>
      <c r="I52" s="17" t="s">
        <v>43</v>
      </c>
      <c r="J52" s="31" t="s">
        <v>44</v>
      </c>
      <c r="K52" s="27"/>
      <c r="L52" s="27"/>
      <c r="M52" s="27"/>
    </row>
    <row r="53" spans="1:13" x14ac:dyDescent="0.3">
      <c r="A53" s="6"/>
      <c r="B53" s="27"/>
      <c r="C53" s="27"/>
      <c r="D53" s="27"/>
      <c r="E53" s="27"/>
      <c r="F53" s="27"/>
      <c r="G53" s="27"/>
      <c r="H53" s="27"/>
      <c r="I53" s="27"/>
      <c r="J53" s="27"/>
      <c r="K53" s="27"/>
      <c r="L53" s="27"/>
      <c r="M53" s="27"/>
    </row>
    <row r="54" spans="1:13" x14ac:dyDescent="0.3">
      <c r="A54" s="6"/>
      <c r="B54" s="27"/>
      <c r="C54" s="27"/>
      <c r="D54" s="27"/>
      <c r="E54" s="27"/>
      <c r="F54" s="27"/>
      <c r="G54" s="27"/>
      <c r="H54" s="27"/>
      <c r="I54" s="27"/>
      <c r="J54" s="27"/>
      <c r="K54" s="27"/>
      <c r="L54" s="27"/>
      <c r="M54" s="27"/>
    </row>
    <row r="55" spans="1:13" x14ac:dyDescent="0.3">
      <c r="A55" s="6"/>
      <c r="B55" s="27"/>
      <c r="C55" s="27"/>
      <c r="D55" s="27"/>
      <c r="E55" s="27"/>
      <c r="F55" s="27"/>
      <c r="G55" s="27"/>
      <c r="H55" s="27"/>
      <c r="I55" s="27"/>
      <c r="J55" s="27"/>
      <c r="K55" s="27"/>
      <c r="L55" s="27"/>
      <c r="M55" s="27"/>
    </row>
    <row r="56" spans="1:13" x14ac:dyDescent="0.3">
      <c r="A56" s="6"/>
      <c r="B56" s="27"/>
      <c r="C56" s="27"/>
      <c r="D56" s="27"/>
      <c r="E56" s="27"/>
      <c r="F56" s="27"/>
      <c r="G56" s="27"/>
      <c r="H56" s="27"/>
      <c r="I56" s="27"/>
      <c r="J56" s="27"/>
      <c r="K56" s="27"/>
      <c r="L56" s="27"/>
      <c r="M56" s="27"/>
    </row>
    <row r="57" spans="1:13" x14ac:dyDescent="0.3">
      <c r="A57" s="6"/>
      <c r="B57" s="6"/>
      <c r="C57" s="6"/>
      <c r="D57" s="6"/>
      <c r="E57" s="6"/>
      <c r="F57" s="6"/>
      <c r="G57" s="6"/>
      <c r="H57" s="6"/>
      <c r="I57" s="6"/>
      <c r="J57" s="6"/>
    </row>
    <row r="58" spans="1:13" x14ac:dyDescent="0.3">
      <c r="A58" s="6"/>
      <c r="B58" s="6"/>
      <c r="C58" s="6"/>
      <c r="D58" s="6"/>
      <c r="E58" s="6"/>
      <c r="F58" s="6"/>
      <c r="G58" s="6"/>
      <c r="H58" s="6"/>
      <c r="I58" s="6"/>
      <c r="J58" s="6"/>
    </row>
    <row r="59" spans="1:13" x14ac:dyDescent="0.3">
      <c r="A59" s="6"/>
      <c r="B59" s="6"/>
      <c r="C59" s="6"/>
      <c r="D59" s="6"/>
      <c r="E59" s="6"/>
      <c r="F59" s="6"/>
      <c r="G59" s="6"/>
      <c r="H59" s="6"/>
      <c r="I59" s="6"/>
      <c r="J59" s="6"/>
    </row>
    <row r="60" spans="1:13" x14ac:dyDescent="0.3">
      <c r="A60" s="6"/>
      <c r="B60" s="6"/>
      <c r="C60" s="6"/>
      <c r="D60" s="6"/>
      <c r="E60" s="6"/>
      <c r="F60" s="6"/>
      <c r="G60" s="6"/>
      <c r="H60" s="6"/>
      <c r="I60" s="6"/>
      <c r="J60" s="6"/>
    </row>
    <row r="61" spans="1:13" x14ac:dyDescent="0.3">
      <c r="A61" s="6"/>
      <c r="B61" s="6"/>
      <c r="C61" s="6"/>
      <c r="D61" s="6"/>
      <c r="E61" s="6"/>
      <c r="F61" s="6"/>
      <c r="G61" s="6"/>
      <c r="H61" s="6"/>
      <c r="I61" s="6"/>
      <c r="J61" s="6"/>
    </row>
    <row r="62" spans="1:13" x14ac:dyDescent="0.3">
      <c r="A62" s="6"/>
      <c r="B62" s="6"/>
      <c r="C62" s="6"/>
      <c r="D62" s="6"/>
      <c r="E62" s="6"/>
      <c r="F62" s="6"/>
      <c r="G62" s="6"/>
      <c r="H62" s="6"/>
      <c r="I62" s="6"/>
      <c r="J62" s="6"/>
    </row>
    <row r="63" spans="1:13" x14ac:dyDescent="0.3">
      <c r="A63" s="6"/>
      <c r="B63" s="6"/>
      <c r="C63" s="6"/>
      <c r="D63" s="6"/>
      <c r="E63" s="6"/>
      <c r="F63" s="6"/>
      <c r="G63" s="6"/>
      <c r="H63" s="6"/>
      <c r="I63" s="6"/>
      <c r="J63" s="6"/>
    </row>
    <row r="64" spans="1:13" x14ac:dyDescent="0.3">
      <c r="A64" s="6"/>
      <c r="B64" s="6"/>
      <c r="C64" s="6"/>
      <c r="D64" s="6"/>
      <c r="E64" s="6"/>
      <c r="F64" s="6"/>
      <c r="G64" s="6"/>
      <c r="H64" s="6"/>
      <c r="I64" s="6"/>
      <c r="J64" s="6"/>
    </row>
    <row r="65" spans="1:10" x14ac:dyDescent="0.3">
      <c r="A65" s="6"/>
      <c r="B65" s="6"/>
      <c r="C65" s="6"/>
      <c r="D65" s="6"/>
      <c r="E65" s="6"/>
      <c r="F65" s="6"/>
      <c r="G65" s="6"/>
      <c r="H65" s="6"/>
      <c r="I65" s="6"/>
      <c r="J65" s="6"/>
    </row>
    <row r="66" spans="1:10" x14ac:dyDescent="0.3">
      <c r="A66" s="6"/>
      <c r="B66" s="6"/>
      <c r="C66" s="6"/>
      <c r="D66" s="6"/>
      <c r="E66" s="6"/>
      <c r="F66" s="6"/>
      <c r="G66" s="6"/>
      <c r="H66" s="6"/>
      <c r="I66" s="6"/>
      <c r="J66" s="6"/>
    </row>
    <row r="67" spans="1:10" x14ac:dyDescent="0.3">
      <c r="A67" s="6"/>
      <c r="B67" s="6"/>
      <c r="C67" s="6"/>
      <c r="D67" s="6"/>
      <c r="E67" s="6"/>
      <c r="F67" s="6"/>
      <c r="G67" s="6"/>
      <c r="H67" s="6"/>
      <c r="I67" s="6"/>
      <c r="J67" s="6"/>
    </row>
    <row r="68" spans="1:10" x14ac:dyDescent="0.3">
      <c r="A68" s="6"/>
      <c r="B68" s="6"/>
      <c r="C68" s="6"/>
      <c r="D68" s="6"/>
      <c r="E68" s="6"/>
      <c r="F68" s="6"/>
      <c r="G68" s="6"/>
      <c r="H68" s="6"/>
      <c r="I68" s="6"/>
      <c r="J68" s="6"/>
    </row>
    <row r="69" spans="1:10" x14ac:dyDescent="0.3">
      <c r="A69" s="6"/>
      <c r="B69" s="6"/>
      <c r="C69" s="6"/>
      <c r="D69" s="6"/>
      <c r="E69" s="6"/>
      <c r="F69" s="6"/>
      <c r="G69" s="6"/>
      <c r="H69" s="6"/>
      <c r="I69" s="6"/>
      <c r="J69" s="6"/>
    </row>
    <row r="70" spans="1:10" x14ac:dyDescent="0.3">
      <c r="A70" s="6"/>
      <c r="B70" s="6"/>
      <c r="C70" s="6"/>
      <c r="D70" s="6"/>
      <c r="E70" s="6"/>
      <c r="F70" s="6"/>
      <c r="G70" s="6"/>
      <c r="H70" s="6"/>
      <c r="I70" s="6"/>
      <c r="J70" s="6"/>
    </row>
    <row r="71" spans="1:10" x14ac:dyDescent="0.3">
      <c r="A71" s="6"/>
      <c r="B71" s="6"/>
      <c r="C71" s="6"/>
      <c r="D71" s="6"/>
      <c r="E71" s="6"/>
      <c r="F71" s="6"/>
      <c r="G71" s="6"/>
      <c r="H71" s="6"/>
      <c r="I71" s="6"/>
      <c r="J71" s="6"/>
    </row>
    <row r="72" spans="1:10" x14ac:dyDescent="0.3">
      <c r="A72" s="6"/>
      <c r="B72" s="6"/>
      <c r="C72" s="6"/>
      <c r="D72" s="6"/>
      <c r="E72" s="6"/>
      <c r="F72" s="6"/>
      <c r="G72" s="6"/>
      <c r="H72" s="6"/>
      <c r="I72" s="6"/>
      <c r="J72" s="6"/>
    </row>
    <row r="73" spans="1:10" x14ac:dyDescent="0.3">
      <c r="A73" s="6"/>
      <c r="B73" s="6"/>
      <c r="C73" s="6"/>
      <c r="D73" s="6"/>
      <c r="E73" s="6"/>
      <c r="F73" s="6"/>
      <c r="G73" s="6"/>
      <c r="H73" s="6"/>
      <c r="I73" s="6"/>
      <c r="J73" s="6"/>
    </row>
    <row r="74" spans="1:10" x14ac:dyDescent="0.3">
      <c r="A74" s="6"/>
      <c r="B74" s="6"/>
      <c r="C74" s="6"/>
      <c r="D74" s="6"/>
      <c r="E74" s="6"/>
      <c r="F74" s="6"/>
      <c r="G74" s="6"/>
      <c r="H74" s="6"/>
      <c r="I74" s="6"/>
      <c r="J74" s="6"/>
    </row>
    <row r="75" spans="1:10" x14ac:dyDescent="0.3">
      <c r="A75" s="6"/>
      <c r="B75" s="6"/>
      <c r="C75" s="6"/>
      <c r="D75" s="6"/>
      <c r="E75" s="6"/>
      <c r="F75" s="6"/>
      <c r="G75" s="6"/>
      <c r="H75" s="6"/>
      <c r="I75" s="6"/>
      <c r="J75" s="6"/>
    </row>
    <row r="76" spans="1:10" x14ac:dyDescent="0.3">
      <c r="A76" s="6"/>
      <c r="B76" s="6"/>
      <c r="C76" s="6"/>
      <c r="D76" s="6"/>
      <c r="E76" s="6"/>
      <c r="F76" s="6"/>
      <c r="G76" s="6"/>
      <c r="H76" s="6"/>
      <c r="I76" s="6"/>
      <c r="J76" s="6"/>
    </row>
    <row r="77" spans="1:10" x14ac:dyDescent="0.3">
      <c r="A77" s="6"/>
      <c r="B77" s="6"/>
      <c r="C77" s="6"/>
      <c r="D77" s="6"/>
      <c r="E77" s="6"/>
      <c r="F77" s="6"/>
      <c r="G77" s="6"/>
      <c r="H77" s="6"/>
      <c r="I77" s="6"/>
      <c r="J77" s="6"/>
    </row>
    <row r="78" spans="1:10" x14ac:dyDescent="0.3">
      <c r="A78" s="6"/>
      <c r="B78" s="6"/>
      <c r="C78" s="6"/>
      <c r="D78" s="6"/>
      <c r="E78" s="6"/>
      <c r="F78" s="6"/>
      <c r="G78" s="6"/>
      <c r="H78" s="6"/>
      <c r="I78" s="6"/>
      <c r="J78" s="6"/>
    </row>
    <row r="79" spans="1:10" x14ac:dyDescent="0.3">
      <c r="A79" s="6"/>
      <c r="B79" s="6"/>
      <c r="C79" s="6"/>
      <c r="D79" s="6"/>
      <c r="E79" s="6"/>
      <c r="F79" s="6"/>
      <c r="G79" s="6"/>
      <c r="H79" s="6"/>
      <c r="I79" s="6"/>
      <c r="J79" s="6"/>
    </row>
    <row r="80" spans="1:10" x14ac:dyDescent="0.3">
      <c r="A80" s="6"/>
      <c r="B80" s="6"/>
      <c r="C80" s="6"/>
      <c r="D80" s="6"/>
      <c r="E80" s="6"/>
      <c r="F80" s="6"/>
      <c r="G80" s="6"/>
      <c r="H80" s="6"/>
      <c r="I80" s="6"/>
      <c r="J80" s="6"/>
    </row>
    <row r="81" spans="1:10" x14ac:dyDescent="0.3">
      <c r="A81" s="6"/>
      <c r="B81" s="6"/>
      <c r="C81" s="6"/>
      <c r="D81" s="6"/>
      <c r="E81" s="6"/>
      <c r="F81" s="6"/>
      <c r="G81" s="6"/>
      <c r="H81" s="6"/>
      <c r="I81" s="6"/>
      <c r="J81" s="6"/>
    </row>
    <row r="82" spans="1:10" x14ac:dyDescent="0.3">
      <c r="A82" s="6"/>
      <c r="B82" s="6"/>
      <c r="C82" s="6"/>
      <c r="D82" s="6"/>
      <c r="E82" s="6"/>
      <c r="F82" s="6"/>
      <c r="G82" s="6"/>
      <c r="H82" s="6"/>
      <c r="I82" s="6"/>
      <c r="J82" s="6"/>
    </row>
    <row r="83" spans="1:10" x14ac:dyDescent="0.3">
      <c r="A83" s="6"/>
      <c r="B83" s="6"/>
      <c r="C83" s="6"/>
      <c r="D83" s="6"/>
      <c r="E83" s="6"/>
      <c r="F83" s="6"/>
      <c r="G83" s="6"/>
      <c r="H83" s="6"/>
      <c r="I83" s="6"/>
      <c r="J83" s="6"/>
    </row>
    <row r="84" spans="1:10" x14ac:dyDescent="0.3">
      <c r="A84" s="6"/>
      <c r="B84" s="6"/>
      <c r="C84" s="6"/>
      <c r="D84" s="6"/>
      <c r="E84" s="6"/>
      <c r="F84" s="6"/>
      <c r="G84" s="6"/>
      <c r="H84" s="6"/>
      <c r="I84" s="6"/>
      <c r="J84" s="6"/>
    </row>
    <row r="85" spans="1:10" x14ac:dyDescent="0.3">
      <c r="A85" s="6"/>
      <c r="B85" s="6"/>
      <c r="C85" s="6"/>
      <c r="D85" s="6"/>
      <c r="E85" s="6"/>
      <c r="F85" s="6"/>
      <c r="G85" s="6"/>
      <c r="H85" s="6"/>
      <c r="I85" s="6"/>
      <c r="J85" s="6"/>
    </row>
    <row r="86" spans="1:10" x14ac:dyDescent="0.3">
      <c r="A86" s="6"/>
      <c r="B86" s="6"/>
      <c r="C86" s="6"/>
      <c r="D86" s="6"/>
      <c r="E86" s="6"/>
      <c r="F86" s="6"/>
      <c r="G86" s="6"/>
      <c r="H86" s="6"/>
      <c r="I86" s="6"/>
      <c r="J86" s="6"/>
    </row>
    <row r="87" spans="1:10" x14ac:dyDescent="0.3">
      <c r="A87" s="6"/>
      <c r="B87" s="6"/>
      <c r="C87" s="6"/>
      <c r="D87" s="6"/>
      <c r="E87" s="6"/>
      <c r="F87" s="6"/>
      <c r="G87" s="6"/>
      <c r="H87" s="6"/>
      <c r="I87" s="6"/>
      <c r="J87" s="6"/>
    </row>
    <row r="88" spans="1:10" x14ac:dyDescent="0.3">
      <c r="A88" s="6"/>
      <c r="B88" s="6"/>
      <c r="C88" s="6"/>
      <c r="D88" s="6"/>
      <c r="E88" s="6"/>
      <c r="F88" s="6"/>
      <c r="G88" s="6"/>
      <c r="H88" s="6"/>
      <c r="I88" s="6"/>
      <c r="J88" s="6"/>
    </row>
    <row r="89" spans="1:10" x14ac:dyDescent="0.3">
      <c r="A89" s="6"/>
      <c r="B89" s="6"/>
      <c r="C89" s="6"/>
      <c r="D89" s="6"/>
      <c r="E89" s="6"/>
      <c r="F89" s="6"/>
      <c r="G89" s="6"/>
      <c r="H89" s="6"/>
      <c r="I89" s="6"/>
      <c r="J89" s="6"/>
    </row>
    <row r="90" spans="1:10" x14ac:dyDescent="0.3">
      <c r="A90" s="6"/>
      <c r="B90" s="6"/>
      <c r="C90" s="6"/>
      <c r="D90" s="6"/>
      <c r="E90" s="6"/>
      <c r="F90" s="6"/>
      <c r="G90" s="6"/>
      <c r="H90" s="6"/>
      <c r="I90" s="6"/>
      <c r="J90" s="6"/>
    </row>
    <row r="91" spans="1:10" x14ac:dyDescent="0.3">
      <c r="A91" s="6"/>
      <c r="B91" s="6"/>
      <c r="C91" s="6"/>
      <c r="D91" s="6"/>
      <c r="E91" s="6"/>
      <c r="F91" s="6"/>
      <c r="G91" s="6"/>
      <c r="H91" s="6"/>
      <c r="I91" s="6"/>
      <c r="J91" s="6"/>
    </row>
    <row r="92" spans="1:10" x14ac:dyDescent="0.3">
      <c r="A92" s="6"/>
      <c r="B92" s="6"/>
      <c r="C92" s="6"/>
      <c r="D92" s="6"/>
      <c r="E92" s="6"/>
      <c r="F92" s="6"/>
      <c r="G92" s="6"/>
      <c r="H92" s="6"/>
      <c r="I92" s="6"/>
      <c r="J92" s="6"/>
    </row>
    <row r="93" spans="1:10" x14ac:dyDescent="0.3">
      <c r="A93" s="6"/>
      <c r="B93" s="6"/>
      <c r="C93" s="6"/>
      <c r="D93" s="6"/>
      <c r="E93" s="6"/>
      <c r="F93" s="6"/>
      <c r="G93" s="6"/>
      <c r="H93" s="6"/>
      <c r="I93" s="6"/>
      <c r="J93" s="6"/>
    </row>
    <row r="94" spans="1:10" x14ac:dyDescent="0.3">
      <c r="A94" s="6"/>
      <c r="B94" s="6"/>
      <c r="C94" s="6"/>
      <c r="D94" s="6"/>
      <c r="E94" s="6"/>
      <c r="F94" s="6"/>
      <c r="G94" s="6"/>
      <c r="H94" s="6"/>
      <c r="I94" s="6"/>
      <c r="J94" s="6"/>
    </row>
    <row r="95" spans="1:10" x14ac:dyDescent="0.3">
      <c r="A95" s="6"/>
      <c r="B95" s="6"/>
      <c r="C95" s="6"/>
      <c r="D95" s="6"/>
      <c r="E95" s="6"/>
      <c r="F95" s="6"/>
      <c r="G95" s="6"/>
      <c r="H95" s="6"/>
      <c r="I95" s="6"/>
      <c r="J95" s="6"/>
    </row>
    <row r="96" spans="1:10" x14ac:dyDescent="0.3">
      <c r="A96" s="6"/>
      <c r="B96" s="6"/>
      <c r="C96" s="6"/>
      <c r="D96" s="6"/>
      <c r="E96" s="6"/>
      <c r="F96" s="6"/>
      <c r="G96" s="6"/>
      <c r="H96" s="6"/>
      <c r="I96" s="6"/>
      <c r="J96" s="6"/>
    </row>
    <row r="97" spans="1:10" x14ac:dyDescent="0.3">
      <c r="A97" s="6"/>
      <c r="B97" s="6"/>
      <c r="C97" s="6"/>
      <c r="D97" s="6"/>
      <c r="E97" s="6"/>
      <c r="F97" s="6"/>
      <c r="G97" s="6"/>
      <c r="H97" s="6"/>
      <c r="I97" s="6"/>
      <c r="J97" s="6"/>
    </row>
    <row r="98" spans="1:10" x14ac:dyDescent="0.3">
      <c r="A98" s="6"/>
      <c r="B98" s="6"/>
      <c r="C98" s="6"/>
      <c r="D98" s="6"/>
      <c r="E98" s="6"/>
      <c r="F98" s="6"/>
      <c r="G98" s="6"/>
      <c r="H98" s="6"/>
      <c r="I98" s="6"/>
      <c r="J98" s="6"/>
    </row>
    <row r="99" spans="1:10" x14ac:dyDescent="0.3">
      <c r="A99" s="6"/>
      <c r="B99" s="6"/>
      <c r="C99" s="6"/>
      <c r="D99" s="6"/>
      <c r="E99" s="6"/>
      <c r="F99" s="6"/>
      <c r="G99" s="6"/>
      <c r="H99" s="6"/>
      <c r="I99" s="6"/>
      <c r="J99" s="6"/>
    </row>
    <row r="100" spans="1:10" x14ac:dyDescent="0.3">
      <c r="A100" s="6"/>
      <c r="B100" s="6"/>
      <c r="C100" s="6"/>
      <c r="D100" s="6"/>
      <c r="E100" s="6"/>
      <c r="F100" s="6"/>
      <c r="G100" s="6"/>
      <c r="H100" s="6"/>
      <c r="I100" s="6"/>
      <c r="J100" s="6"/>
    </row>
    <row r="101" spans="1:10" x14ac:dyDescent="0.3">
      <c r="A101" s="6"/>
      <c r="B101" s="6"/>
      <c r="C101" s="6"/>
      <c r="D101" s="6"/>
      <c r="E101" s="6"/>
      <c r="F101" s="6"/>
      <c r="G101" s="6"/>
      <c r="H101" s="6"/>
      <c r="I101" s="6"/>
      <c r="J101" s="6"/>
    </row>
    <row r="102" spans="1:10" x14ac:dyDescent="0.3">
      <c r="A102" s="6"/>
      <c r="B102" s="6"/>
      <c r="C102" s="6"/>
      <c r="D102" s="6"/>
      <c r="E102" s="6"/>
      <c r="F102" s="6"/>
      <c r="G102" s="6"/>
      <c r="H102" s="6"/>
      <c r="I102" s="6"/>
      <c r="J102" s="6"/>
    </row>
    <row r="103" spans="1:10" x14ac:dyDescent="0.3">
      <c r="A103" s="6"/>
      <c r="B103" s="6"/>
      <c r="C103" s="6"/>
      <c r="D103" s="6"/>
      <c r="E103" s="6"/>
      <c r="F103" s="6"/>
      <c r="G103" s="6"/>
      <c r="H103" s="6"/>
      <c r="I103" s="6"/>
      <c r="J103" s="6"/>
    </row>
    <row r="104" spans="1:10" x14ac:dyDescent="0.3">
      <c r="A104" s="6"/>
      <c r="B104" s="6"/>
      <c r="C104" s="6"/>
      <c r="D104" s="6"/>
      <c r="E104" s="6"/>
      <c r="F104" s="6"/>
      <c r="G104" s="6"/>
      <c r="H104" s="6"/>
      <c r="I104" s="6"/>
      <c r="J104" s="6"/>
    </row>
    <row r="105" spans="1:10" x14ac:dyDescent="0.3">
      <c r="A105" s="6"/>
      <c r="B105" s="6"/>
      <c r="C105" s="6"/>
      <c r="D105" s="6"/>
      <c r="E105" s="6"/>
      <c r="F105" s="6"/>
      <c r="G105" s="6"/>
      <c r="H105" s="6"/>
      <c r="I105" s="6"/>
      <c r="J105" s="6"/>
    </row>
  </sheetData>
  <mergeCells count="7">
    <mergeCell ref="I46:M46"/>
    <mergeCell ref="I47:M47"/>
    <mergeCell ref="I29:M29"/>
    <mergeCell ref="I28:M28"/>
    <mergeCell ref="B14:M14"/>
    <mergeCell ref="B16:M16"/>
    <mergeCell ref="B17:M17"/>
  </mergeCells>
  <hyperlinks>
    <hyperlink ref="J33" r:id="rId1" xr:uid="{951011DB-91C4-4CE6-A5F2-9FCF22DB74F2}"/>
    <hyperlink ref="J34" r:id="rId2" xr:uid="{8C073618-31E9-4D47-BEA9-BC379CD4C78E}"/>
    <hyperlink ref="J51" r:id="rId3" xr:uid="{6F49545F-0283-4EE3-9D74-919002975176}"/>
    <hyperlink ref="J52" r:id="rId4" xr:uid="{5E6ABC5D-BCFD-44C4-9FA3-2740858EF200}"/>
  </hyperlinks>
  <pageMargins left="0.7" right="0.7" top="0.75" bottom="0.75" header="0.3" footer="0.3"/>
  <pageSetup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1FF0D-F6D8-43A6-9FA1-063130155292}">
  <dimension ref="A1:N70"/>
  <sheetViews>
    <sheetView workbookViewId="0">
      <selection activeCell="C10" sqref="C10:D10"/>
    </sheetView>
  </sheetViews>
  <sheetFormatPr defaultRowHeight="16.5" x14ac:dyDescent="0.3"/>
  <cols>
    <col min="2" max="2" width="20.875" customWidth="1"/>
    <col min="3" max="3" width="12.125" customWidth="1"/>
    <col min="4" max="4" width="15.125" customWidth="1"/>
    <col min="5" max="5" width="13.875" customWidth="1"/>
    <col min="6" max="6" width="14.5" customWidth="1"/>
    <col min="7" max="7" width="11.375" customWidth="1"/>
    <col min="8" max="8" width="26.5" customWidth="1"/>
    <col min="9" max="9" width="24.5" style="13" customWidth="1"/>
    <col min="10" max="10" width="28.125" style="13" bestFit="1" customWidth="1"/>
    <col min="11" max="11" width="16" style="13" bestFit="1" customWidth="1"/>
    <col min="12" max="12" width="18.625" style="13" customWidth="1"/>
    <col min="13" max="13" width="13.25" style="13" customWidth="1"/>
    <col min="14" max="14" width="26.5" style="13" customWidth="1"/>
    <col min="15" max="16" width="24.5" customWidth="1"/>
    <col min="17" max="17" width="27.875" customWidth="1"/>
    <col min="18" max="19" width="24.5" customWidth="1"/>
    <col min="20" max="20" width="12.875" bestFit="1" customWidth="1"/>
    <col min="21" max="21" width="12.875" customWidth="1"/>
    <col min="22" max="22" width="17.875" bestFit="1" customWidth="1"/>
  </cols>
  <sheetData>
    <row r="1" spans="1:8" x14ac:dyDescent="0.3">
      <c r="A1" s="7"/>
      <c r="B1" s="7"/>
      <c r="C1" s="7"/>
      <c r="D1" s="7"/>
      <c r="E1" s="7"/>
      <c r="F1" s="7"/>
      <c r="G1" s="7"/>
      <c r="H1" s="7"/>
    </row>
    <row r="2" spans="1:8" x14ac:dyDescent="0.3">
      <c r="A2" s="7"/>
      <c r="B2" s="7"/>
      <c r="C2" s="7"/>
      <c r="D2" s="7"/>
      <c r="E2" s="7"/>
      <c r="F2" s="7"/>
      <c r="G2" s="7"/>
      <c r="H2" s="7"/>
    </row>
    <row r="3" spans="1:8" x14ac:dyDescent="0.3">
      <c r="A3" s="7"/>
      <c r="B3" s="7"/>
      <c r="C3" s="7"/>
      <c r="D3" s="7"/>
      <c r="E3" s="7"/>
      <c r="F3" s="7"/>
      <c r="G3" s="7"/>
      <c r="H3" s="7"/>
    </row>
    <row r="4" spans="1:8" x14ac:dyDescent="0.3">
      <c r="A4" s="7"/>
      <c r="B4" s="7"/>
      <c r="C4" s="40" t="s">
        <v>29</v>
      </c>
      <c r="D4" s="40"/>
      <c r="E4" s="40" t="s">
        <v>29</v>
      </c>
      <c r="F4" s="40"/>
      <c r="G4" s="7"/>
      <c r="H4" s="7"/>
    </row>
    <row r="5" spans="1:8" x14ac:dyDescent="0.3">
      <c r="A5" s="7"/>
      <c r="B5" s="21" t="s">
        <v>0</v>
      </c>
      <c r="C5" s="40" t="s">
        <v>6</v>
      </c>
      <c r="D5" s="40"/>
      <c r="E5" s="40" t="s">
        <v>46</v>
      </c>
      <c r="F5" s="40"/>
      <c r="G5" s="7"/>
      <c r="H5" s="7"/>
    </row>
    <row r="6" spans="1:8" x14ac:dyDescent="0.3">
      <c r="A6" s="7"/>
      <c r="B6" s="7" t="s">
        <v>1</v>
      </c>
      <c r="C6" s="41">
        <v>0.25</v>
      </c>
      <c r="D6" s="41"/>
      <c r="E6" s="37">
        <f>(Data!C3+Data!D3)/2</f>
        <v>18</v>
      </c>
      <c r="F6" s="37"/>
      <c r="G6" s="7"/>
      <c r="H6" s="7"/>
    </row>
    <row r="7" spans="1:8" x14ac:dyDescent="0.3">
      <c r="A7" s="7"/>
      <c r="B7" s="7" t="s">
        <v>2</v>
      </c>
      <c r="C7" s="41">
        <v>0.2</v>
      </c>
      <c r="D7" s="41"/>
      <c r="E7" s="37">
        <f>(Data!C4+Data!D4)/2</f>
        <v>30.5</v>
      </c>
      <c r="F7" s="37"/>
      <c r="G7" s="7"/>
      <c r="H7" s="7"/>
    </row>
    <row r="8" spans="1:8" x14ac:dyDescent="0.3">
      <c r="A8" s="7"/>
      <c r="B8" s="7" t="s">
        <v>3</v>
      </c>
      <c r="C8" s="41">
        <v>0.15</v>
      </c>
      <c r="D8" s="41"/>
      <c r="E8" s="37">
        <f>(Data!C5+Data!D5)/2</f>
        <v>74.5</v>
      </c>
      <c r="F8" s="37"/>
      <c r="G8" s="7"/>
      <c r="H8" s="7"/>
    </row>
    <row r="9" spans="1:8" x14ac:dyDescent="0.3">
      <c r="A9" s="7"/>
      <c r="B9" s="7" t="s">
        <v>4</v>
      </c>
      <c r="C9" s="41">
        <v>7.0000000000000007E-2</v>
      </c>
      <c r="D9" s="41"/>
      <c r="E9" s="37">
        <f>(Data!C6+Data!D6)/2</f>
        <v>242.5</v>
      </c>
      <c r="F9" s="37"/>
      <c r="G9" s="7"/>
      <c r="H9" s="7"/>
    </row>
    <row r="10" spans="1:8" x14ac:dyDescent="0.3">
      <c r="A10" s="7"/>
      <c r="B10" s="7" t="s">
        <v>5</v>
      </c>
      <c r="C10" s="41">
        <v>0.33</v>
      </c>
      <c r="D10" s="41"/>
      <c r="E10" s="37"/>
      <c r="F10" s="37"/>
      <c r="G10" s="7"/>
      <c r="H10" s="7"/>
    </row>
    <row r="11" spans="1:8" x14ac:dyDescent="0.3">
      <c r="A11" s="7"/>
      <c r="B11" s="7"/>
      <c r="C11" s="35"/>
      <c r="D11" s="35"/>
      <c r="E11" s="38"/>
      <c r="F11" s="38"/>
      <c r="G11" s="7"/>
      <c r="H11" s="7"/>
    </row>
    <row r="12" spans="1:8" ht="81" customHeight="1" x14ac:dyDescent="0.3">
      <c r="A12" s="7"/>
      <c r="B12" s="7"/>
      <c r="C12" s="33" t="s">
        <v>35</v>
      </c>
      <c r="D12" s="33"/>
      <c r="E12" s="39" t="s">
        <v>30</v>
      </c>
      <c r="F12" s="39"/>
      <c r="G12" s="7"/>
      <c r="H12" s="7"/>
    </row>
    <row r="13" spans="1:8" x14ac:dyDescent="0.3">
      <c r="A13" s="7"/>
      <c r="B13" s="7"/>
      <c r="C13" s="7"/>
      <c r="D13" s="7"/>
      <c r="E13" s="7"/>
      <c r="F13" s="7"/>
      <c r="G13" s="7"/>
      <c r="H13" s="7"/>
    </row>
    <row r="14" spans="1:8" x14ac:dyDescent="0.3">
      <c r="A14" s="7"/>
      <c r="B14" s="7"/>
      <c r="C14" s="7"/>
      <c r="D14" s="7"/>
      <c r="E14" s="7"/>
      <c r="F14" s="7"/>
      <c r="G14" s="7"/>
      <c r="H14" s="7"/>
    </row>
    <row r="15" spans="1:8" x14ac:dyDescent="0.3">
      <c r="A15" s="7"/>
      <c r="B15" s="7"/>
      <c r="C15" s="7"/>
      <c r="D15" s="7"/>
      <c r="E15" s="7"/>
      <c r="F15" s="7"/>
      <c r="G15" s="7"/>
      <c r="H15" s="7"/>
    </row>
    <row r="16" spans="1:8" x14ac:dyDescent="0.3">
      <c r="A16" s="7"/>
      <c r="B16" s="21" t="s">
        <v>24</v>
      </c>
      <c r="C16" s="7"/>
      <c r="D16" s="7"/>
      <c r="E16" s="7"/>
      <c r="F16" s="7"/>
      <c r="G16" s="7"/>
      <c r="H16" s="7"/>
    </row>
    <row r="17" spans="1:8" x14ac:dyDescent="0.3">
      <c r="A17" s="7"/>
      <c r="B17" s="7"/>
      <c r="C17" s="7"/>
      <c r="D17" s="7"/>
      <c r="E17" s="7"/>
      <c r="F17" s="7"/>
      <c r="G17" s="7"/>
      <c r="H17" s="7"/>
    </row>
    <row r="18" spans="1:8" ht="33" x14ac:dyDescent="0.3">
      <c r="A18" s="7"/>
      <c r="B18" s="7"/>
      <c r="C18" s="24" t="s">
        <v>17</v>
      </c>
      <c r="D18" s="24" t="s">
        <v>45</v>
      </c>
      <c r="E18" s="24" t="s">
        <v>12</v>
      </c>
      <c r="F18" s="24" t="s">
        <v>25</v>
      </c>
      <c r="G18" s="24" t="s">
        <v>19</v>
      </c>
      <c r="H18" s="7"/>
    </row>
    <row r="19" spans="1:8" x14ac:dyDescent="0.3">
      <c r="A19" s="7"/>
      <c r="B19" s="7" t="s">
        <v>1</v>
      </c>
      <c r="C19" s="7">
        <f>Data!B3</f>
        <v>450</v>
      </c>
      <c r="D19" s="22">
        <f>Data!F3</f>
        <v>16.875</v>
      </c>
      <c r="E19" s="23">
        <f>Data!H3</f>
        <v>225</v>
      </c>
      <c r="F19" s="26">
        <f>Data!K3</f>
        <v>0.9375</v>
      </c>
      <c r="G19" s="22">
        <f>Data!M3</f>
        <v>15.9375</v>
      </c>
      <c r="H19" s="7"/>
    </row>
    <row r="20" spans="1:8" x14ac:dyDescent="0.3">
      <c r="A20" s="7"/>
      <c r="B20" s="7" t="s">
        <v>2</v>
      </c>
      <c r="C20" s="7">
        <f>Data!B4</f>
        <v>360</v>
      </c>
      <c r="D20" s="22">
        <f>Data!F4</f>
        <v>22.875</v>
      </c>
      <c r="E20" s="23">
        <f>Data!H4</f>
        <v>259.2</v>
      </c>
      <c r="F20" s="26">
        <f>Data!K4</f>
        <v>2.7</v>
      </c>
      <c r="G20" s="22">
        <f>Data!M4</f>
        <v>20.175000000000001</v>
      </c>
      <c r="H20" s="7"/>
    </row>
    <row r="21" spans="1:8" x14ac:dyDescent="0.3">
      <c r="A21" s="7"/>
      <c r="B21" s="7" t="s">
        <v>3</v>
      </c>
      <c r="C21" s="7">
        <f>Data!B5</f>
        <v>270</v>
      </c>
      <c r="D21" s="22">
        <f>Data!F5</f>
        <v>41.90625</v>
      </c>
      <c r="E21" s="23">
        <f>Data!H5</f>
        <v>210.6</v>
      </c>
      <c r="F21" s="26">
        <f>Data!K5</f>
        <v>6.1425000000000001</v>
      </c>
      <c r="G21" s="22">
        <f>Data!M5</f>
        <v>35.763749999999995</v>
      </c>
      <c r="H21" s="7"/>
    </row>
    <row r="22" spans="1:8" x14ac:dyDescent="0.3">
      <c r="A22" s="7"/>
      <c r="B22" s="7" t="s">
        <v>4</v>
      </c>
      <c r="C22" s="7">
        <f>Data!B6</f>
        <v>126.00000000000001</v>
      </c>
      <c r="D22" s="22">
        <f>Data!F6</f>
        <v>63.656250000000007</v>
      </c>
      <c r="E22" s="23">
        <f>Data!H6</f>
        <v>117.18</v>
      </c>
      <c r="F22" s="26">
        <f>Data!K6</f>
        <v>47.360250000000001</v>
      </c>
      <c r="G22" s="22">
        <f>Data!M6</f>
        <v>16.296000000000003</v>
      </c>
      <c r="H22" s="7"/>
    </row>
    <row r="23" spans="1:8" x14ac:dyDescent="0.3">
      <c r="A23" s="7"/>
      <c r="B23" s="7" t="s">
        <v>5</v>
      </c>
      <c r="C23" s="7">
        <f>Data!B7</f>
        <v>594</v>
      </c>
      <c r="D23" s="22">
        <f>Data!F7</f>
        <v>0</v>
      </c>
      <c r="E23" s="23">
        <f>Data!H7</f>
        <v>594</v>
      </c>
      <c r="F23" s="26">
        <f>Data!K7</f>
        <v>0</v>
      </c>
      <c r="G23" s="22">
        <f>Data!M7</f>
        <v>0</v>
      </c>
      <c r="H23" s="7"/>
    </row>
    <row r="24" spans="1:8" x14ac:dyDescent="0.3">
      <c r="A24" s="7"/>
      <c r="B24" s="7"/>
      <c r="C24" s="7"/>
      <c r="D24" s="7"/>
      <c r="E24" s="7"/>
      <c r="F24" s="7"/>
      <c r="G24" s="7"/>
      <c r="H24" s="7"/>
    </row>
    <row r="25" spans="1:8" x14ac:dyDescent="0.3">
      <c r="A25" s="7"/>
      <c r="B25" s="21" t="s">
        <v>31</v>
      </c>
      <c r="C25" s="25">
        <f>SUM(C19:C24)</f>
        <v>1800</v>
      </c>
      <c r="D25" s="25">
        <f>SUM(D19:D24)</f>
        <v>145.3125</v>
      </c>
      <c r="E25" s="25">
        <f>SUM(E19:E24)</f>
        <v>1405.98</v>
      </c>
      <c r="F25" s="25">
        <f>SUM(F19:F24)</f>
        <v>57.140250000000002</v>
      </c>
      <c r="G25" s="25">
        <f t="shared" ref="G25" si="0">SUM(G19:G24)</f>
        <v>88.172250000000005</v>
      </c>
      <c r="H25" s="7"/>
    </row>
    <row r="26" spans="1:8" x14ac:dyDescent="0.3">
      <c r="A26" s="7"/>
      <c r="B26" s="7"/>
      <c r="C26" s="7"/>
      <c r="D26" s="7"/>
      <c r="E26" s="7"/>
      <c r="F26" s="7"/>
      <c r="G26" s="7"/>
      <c r="H26" s="7"/>
    </row>
    <row r="27" spans="1:8" x14ac:dyDescent="0.3">
      <c r="A27" s="7"/>
      <c r="B27" s="7"/>
      <c r="C27" s="7"/>
      <c r="D27" s="7"/>
      <c r="E27" s="7"/>
      <c r="F27" s="7"/>
      <c r="G27" s="7"/>
      <c r="H27" s="7"/>
    </row>
    <row r="28" spans="1:8" x14ac:dyDescent="0.3">
      <c r="A28" s="7"/>
      <c r="B28" s="16" t="s">
        <v>42</v>
      </c>
      <c r="C28" s="20" t="s">
        <v>41</v>
      </c>
      <c r="D28" s="7"/>
      <c r="E28" s="7"/>
      <c r="F28" s="7"/>
      <c r="G28" s="7"/>
      <c r="H28" s="7"/>
    </row>
    <row r="29" spans="1:8" x14ac:dyDescent="0.3">
      <c r="A29" s="7"/>
      <c r="B29" s="16" t="s">
        <v>43</v>
      </c>
      <c r="C29" s="20" t="s">
        <v>44</v>
      </c>
      <c r="D29" s="7"/>
      <c r="E29" s="7"/>
      <c r="F29" s="7"/>
      <c r="G29" s="7"/>
      <c r="H29" s="7"/>
    </row>
    <row r="30" spans="1:8" x14ac:dyDescent="0.3">
      <c r="A30" s="7"/>
      <c r="B30" s="7"/>
      <c r="C30" s="7"/>
      <c r="D30" s="7"/>
      <c r="E30" s="7"/>
      <c r="F30" s="7"/>
      <c r="G30" s="7"/>
      <c r="H30" s="7"/>
    </row>
    <row r="31" spans="1:8" x14ac:dyDescent="0.3">
      <c r="A31" s="7"/>
      <c r="B31" s="7"/>
      <c r="C31" s="7"/>
      <c r="D31" s="7"/>
      <c r="E31" s="7"/>
      <c r="F31" s="7"/>
      <c r="G31" s="7"/>
      <c r="H31" s="7"/>
    </row>
    <row r="32" spans="1:8" x14ac:dyDescent="0.3">
      <c r="A32" s="7"/>
      <c r="B32" s="21" t="s">
        <v>47</v>
      </c>
      <c r="C32" s="7"/>
      <c r="D32" s="7"/>
      <c r="E32" s="7"/>
      <c r="F32" s="7"/>
      <c r="G32" s="7"/>
      <c r="H32" s="7"/>
    </row>
    <row r="33" spans="1:8" s="13" customFormat="1" x14ac:dyDescent="0.3">
      <c r="A33" s="7"/>
      <c r="B33" s="7" t="s">
        <v>48</v>
      </c>
      <c r="C33" s="7"/>
      <c r="D33" s="7"/>
      <c r="E33" s="7"/>
      <c r="F33" s="7"/>
      <c r="G33" s="7"/>
      <c r="H33" s="7"/>
    </row>
    <row r="34" spans="1:8" s="13" customFormat="1" x14ac:dyDescent="0.3">
      <c r="A34" s="7"/>
      <c r="B34" s="7" t="s">
        <v>49</v>
      </c>
      <c r="C34" s="7"/>
      <c r="D34" s="7"/>
      <c r="E34" s="7"/>
      <c r="F34" s="7"/>
      <c r="G34" s="7"/>
      <c r="H34" s="7"/>
    </row>
    <row r="35" spans="1:8" s="13" customFormat="1" x14ac:dyDescent="0.3">
      <c r="A35" s="7"/>
      <c r="B35" s="7" t="s">
        <v>50</v>
      </c>
      <c r="C35" s="7"/>
      <c r="D35" s="7"/>
      <c r="E35" s="7"/>
      <c r="F35" s="7"/>
      <c r="G35" s="7"/>
      <c r="H35" s="7"/>
    </row>
    <row r="36" spans="1:8" s="13" customFormat="1" x14ac:dyDescent="0.3">
      <c r="A36" s="7"/>
      <c r="B36" s="7"/>
      <c r="C36" s="7"/>
      <c r="D36" s="7"/>
      <c r="E36" s="7"/>
      <c r="F36" s="7"/>
      <c r="G36" s="7"/>
      <c r="H36" s="7"/>
    </row>
    <row r="37" spans="1:8" s="13" customFormat="1" x14ac:dyDescent="0.3">
      <c r="A37" s="7"/>
      <c r="B37" s="7"/>
      <c r="C37" s="7"/>
      <c r="D37" s="7"/>
      <c r="E37" s="7"/>
      <c r="F37" s="7"/>
      <c r="G37" s="7"/>
      <c r="H37" s="7"/>
    </row>
    <row r="38" spans="1:8" s="13" customFormat="1" x14ac:dyDescent="0.3">
      <c r="A38" s="7"/>
      <c r="B38" s="7"/>
      <c r="C38" s="7"/>
      <c r="D38" s="7"/>
      <c r="E38" s="7"/>
      <c r="F38" s="7"/>
      <c r="G38" s="7"/>
      <c r="H38" s="7"/>
    </row>
    <row r="39" spans="1:8" s="13" customFormat="1" x14ac:dyDescent="0.3">
      <c r="A39" s="7"/>
      <c r="B39" s="7"/>
      <c r="C39" s="7"/>
      <c r="D39" s="7"/>
      <c r="E39" s="7"/>
      <c r="F39" s="7"/>
      <c r="G39" s="7"/>
      <c r="H39" s="7"/>
    </row>
    <row r="40" spans="1:8" s="13" customFormat="1" x14ac:dyDescent="0.3">
      <c r="A40" s="7"/>
      <c r="B40" s="7"/>
      <c r="C40" s="7"/>
      <c r="D40" s="7"/>
      <c r="E40" s="7"/>
      <c r="F40" s="7"/>
      <c r="G40" s="7"/>
      <c r="H40" s="7"/>
    </row>
    <row r="41" spans="1:8" s="13" customFormat="1" x14ac:dyDescent="0.3">
      <c r="A41" s="7"/>
      <c r="B41" s="7"/>
      <c r="C41" s="7"/>
      <c r="D41" s="7"/>
      <c r="E41" s="7"/>
      <c r="F41" s="7"/>
      <c r="G41" s="7"/>
      <c r="H41" s="7"/>
    </row>
    <row r="42" spans="1:8" s="13" customFormat="1" x14ac:dyDescent="0.3">
      <c r="A42" s="7"/>
      <c r="B42" s="7"/>
      <c r="C42" s="7"/>
      <c r="D42" s="7"/>
      <c r="E42" s="7"/>
      <c r="F42" s="7"/>
      <c r="G42" s="7"/>
      <c r="H42" s="7"/>
    </row>
    <row r="43" spans="1:8" s="13" customFormat="1" x14ac:dyDescent="0.3">
      <c r="A43" s="7"/>
      <c r="B43" s="7"/>
      <c r="C43" s="7"/>
      <c r="D43" s="7"/>
      <c r="E43" s="7"/>
      <c r="F43" s="7"/>
      <c r="G43" s="7"/>
      <c r="H43" s="7"/>
    </row>
    <row r="44" spans="1:8" s="13" customFormat="1" x14ac:dyDescent="0.3"/>
    <row r="45" spans="1:8" s="13" customFormat="1" x14ac:dyDescent="0.3"/>
    <row r="46" spans="1:8" s="13" customFormat="1" x14ac:dyDescent="0.3"/>
    <row r="47" spans="1:8" s="13" customFormat="1" x14ac:dyDescent="0.3"/>
    <row r="48" spans="1:8" s="13" customFormat="1" x14ac:dyDescent="0.3"/>
    <row r="49" s="13" customFormat="1" x14ac:dyDescent="0.3"/>
    <row r="50" s="13" customFormat="1" x14ac:dyDescent="0.3"/>
    <row r="51" s="13" customFormat="1" x14ac:dyDescent="0.3"/>
    <row r="52" s="13" customFormat="1" x14ac:dyDescent="0.3"/>
    <row r="53" s="13" customFormat="1" x14ac:dyDescent="0.3"/>
    <row r="54" s="13" customFormat="1" x14ac:dyDescent="0.3"/>
    <row r="55" s="13" customFormat="1" x14ac:dyDescent="0.3"/>
    <row r="56" s="13" customFormat="1" x14ac:dyDescent="0.3"/>
    <row r="57" s="13" customFormat="1" x14ac:dyDescent="0.3"/>
    <row r="58" s="13" customFormat="1" x14ac:dyDescent="0.3"/>
    <row r="59" s="13" customFormat="1" x14ac:dyDescent="0.3"/>
    <row r="60" s="13" customFormat="1" x14ac:dyDescent="0.3"/>
    <row r="61" s="13" customFormat="1" x14ac:dyDescent="0.3"/>
    <row r="62" s="13" customFormat="1" x14ac:dyDescent="0.3"/>
    <row r="63" s="13" customFormat="1" x14ac:dyDescent="0.3"/>
    <row r="64" s="13" customFormat="1" x14ac:dyDescent="0.3"/>
    <row r="65" spans="2:3" s="13" customFormat="1" x14ac:dyDescent="0.3"/>
    <row r="66" spans="2:3" s="13" customFormat="1" x14ac:dyDescent="0.3"/>
    <row r="67" spans="2:3" s="13" customFormat="1" x14ac:dyDescent="0.3"/>
    <row r="68" spans="2:3" s="13" customFormat="1" x14ac:dyDescent="0.3"/>
    <row r="69" spans="2:3" x14ac:dyDescent="0.3">
      <c r="B69" s="13"/>
      <c r="C69" s="13"/>
    </row>
    <row r="70" spans="2:3" x14ac:dyDescent="0.3">
      <c r="B70" s="13"/>
      <c r="C70" s="13"/>
    </row>
  </sheetData>
  <mergeCells count="18">
    <mergeCell ref="C9:D9"/>
    <mergeCell ref="C10:D10"/>
    <mergeCell ref="C11:D11"/>
    <mergeCell ref="C12:D12"/>
    <mergeCell ref="C4:D4"/>
    <mergeCell ref="C5:D5"/>
    <mergeCell ref="C6:D6"/>
    <mergeCell ref="C7:D7"/>
    <mergeCell ref="C8:D8"/>
    <mergeCell ref="E10:F10"/>
    <mergeCell ref="E11:F11"/>
    <mergeCell ref="E12:F12"/>
    <mergeCell ref="E4:F4"/>
    <mergeCell ref="E5:F5"/>
    <mergeCell ref="E6:F6"/>
    <mergeCell ref="E7:F7"/>
    <mergeCell ref="E8:F8"/>
    <mergeCell ref="E9:F9"/>
  </mergeCells>
  <hyperlinks>
    <hyperlink ref="C28" r:id="rId1" xr:uid="{93EA5A8C-F9AD-4DB8-B9C0-2277D3383F0B}"/>
    <hyperlink ref="C29" r:id="rId2" xr:uid="{7EF0BD69-FE9A-4FFD-BE41-2D1AFDC8CF0E}"/>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1DDC13-E6B2-4257-AF6A-AEF78BEC0B76}">
  <dimension ref="A2:M7"/>
  <sheetViews>
    <sheetView workbookViewId="0">
      <selection activeCell="C2" sqref="C2:D7"/>
    </sheetView>
  </sheetViews>
  <sheetFormatPr defaultRowHeight="16.5" x14ac:dyDescent="0.3"/>
  <cols>
    <col min="1" max="1" width="18.125" bestFit="1" customWidth="1"/>
    <col min="2" max="2" width="26.125" bestFit="1" customWidth="1"/>
    <col min="3" max="3" width="14.375" bestFit="1" customWidth="1"/>
    <col min="4" max="4" width="15" bestFit="1" customWidth="1"/>
    <col min="5" max="5" width="23.25" bestFit="1" customWidth="1"/>
    <col min="6" max="6" width="22.125" bestFit="1" customWidth="1"/>
    <col min="7" max="7" width="28.125" bestFit="1" customWidth="1"/>
    <col min="8" max="8" width="16" bestFit="1" customWidth="1"/>
    <col min="9" max="9" width="22.5" bestFit="1" customWidth="1"/>
    <col min="10" max="10" width="18.25" bestFit="1" customWidth="1"/>
    <col min="11" max="11" width="14" bestFit="1" customWidth="1"/>
    <col min="12" max="12" width="20.375" bestFit="1" customWidth="1"/>
    <col min="13" max="13" width="26.75" bestFit="1" customWidth="1"/>
  </cols>
  <sheetData>
    <row r="2" spans="1:13" x14ac:dyDescent="0.3">
      <c r="A2" s="5" t="s">
        <v>0</v>
      </c>
      <c r="B2" t="s">
        <v>11</v>
      </c>
      <c r="C2" t="s">
        <v>22</v>
      </c>
      <c r="D2" t="s">
        <v>23</v>
      </c>
      <c r="E2" t="s">
        <v>10</v>
      </c>
      <c r="F2" t="s">
        <v>16</v>
      </c>
      <c r="G2" t="s">
        <v>9</v>
      </c>
      <c r="H2" t="s">
        <v>12</v>
      </c>
      <c r="I2" t="s">
        <v>13</v>
      </c>
      <c r="J2" t="s">
        <v>18</v>
      </c>
      <c r="K2" t="s">
        <v>7</v>
      </c>
      <c r="L2" t="s">
        <v>8</v>
      </c>
      <c r="M2" t="s">
        <v>15</v>
      </c>
    </row>
    <row r="3" spans="1:13" x14ac:dyDescent="0.3">
      <c r="A3" t="s">
        <v>1</v>
      </c>
      <c r="B3">
        <f>Results!$C$20*'Detailed Results'!C6</f>
        <v>450</v>
      </c>
      <c r="C3">
        <v>7</v>
      </c>
      <c r="D3">
        <v>29</v>
      </c>
      <c r="E3">
        <f>B3*'Detailed Results'!E6</f>
        <v>8100</v>
      </c>
      <c r="F3" s="3">
        <f>(E3/60)/8</f>
        <v>16.875</v>
      </c>
      <c r="G3" s="1">
        <v>0.5</v>
      </c>
      <c r="H3" s="2">
        <f>B3*(100%-G3)</f>
        <v>225</v>
      </c>
      <c r="I3" s="1"/>
      <c r="J3">
        <v>2</v>
      </c>
      <c r="K3" s="3">
        <f>((J3*H3)/60)/8</f>
        <v>0.9375</v>
      </c>
      <c r="L3">
        <f>E3-(H3*J3)</f>
        <v>7650</v>
      </c>
      <c r="M3" s="3">
        <f>(L3/60)/8</f>
        <v>15.9375</v>
      </c>
    </row>
    <row r="4" spans="1:13" x14ac:dyDescent="0.3">
      <c r="A4" t="s">
        <v>2</v>
      </c>
      <c r="B4">
        <f>Results!$C$20*'Detailed Results'!C7</f>
        <v>360</v>
      </c>
      <c r="C4">
        <v>18</v>
      </c>
      <c r="D4">
        <v>43</v>
      </c>
      <c r="E4">
        <f>B4*'Detailed Results'!E7</f>
        <v>10980</v>
      </c>
      <c r="F4" s="3">
        <f>(E4/60)/8</f>
        <v>22.875</v>
      </c>
      <c r="G4" s="1">
        <v>0.28000000000000003</v>
      </c>
      <c r="H4" s="4">
        <f>B4*(100%-G4)</f>
        <v>259.2</v>
      </c>
      <c r="I4" s="1"/>
      <c r="J4">
        <v>5</v>
      </c>
      <c r="K4" s="3">
        <f>((J4*H4)/60)/8</f>
        <v>2.7</v>
      </c>
      <c r="L4">
        <f>E4-(H4*J4)</f>
        <v>9684</v>
      </c>
      <c r="M4" s="3">
        <f>(L4/60)/8</f>
        <v>20.175000000000001</v>
      </c>
    </row>
    <row r="5" spans="1:13" x14ac:dyDescent="0.3">
      <c r="A5" t="s">
        <v>3</v>
      </c>
      <c r="B5">
        <f>Results!$C$20*'Detailed Results'!C8</f>
        <v>270</v>
      </c>
      <c r="C5">
        <v>31</v>
      </c>
      <c r="D5">
        <v>118</v>
      </c>
      <c r="E5">
        <f>B5*'Detailed Results'!E8</f>
        <v>20115</v>
      </c>
      <c r="F5" s="3">
        <f>(E5/60)/8</f>
        <v>41.90625</v>
      </c>
      <c r="G5" s="1">
        <v>0.22</v>
      </c>
      <c r="H5" s="4">
        <f>B5*(100%-G5)</f>
        <v>210.6</v>
      </c>
      <c r="I5" s="1"/>
      <c r="J5">
        <v>14</v>
      </c>
      <c r="K5" s="3">
        <f>((J5*H5)/60)/8</f>
        <v>6.1425000000000001</v>
      </c>
      <c r="L5">
        <f>E5-(H5*J5)</f>
        <v>17166.599999999999</v>
      </c>
      <c r="M5" s="3">
        <f>(L5/60)/8</f>
        <v>35.763749999999995</v>
      </c>
    </row>
    <row r="6" spans="1:13" x14ac:dyDescent="0.3">
      <c r="A6" t="s">
        <v>4</v>
      </c>
      <c r="B6">
        <f>Results!$C$20*'Detailed Results'!C9</f>
        <v>126.00000000000001</v>
      </c>
      <c r="C6">
        <v>38</v>
      </c>
      <c r="D6">
        <v>447</v>
      </c>
      <c r="E6">
        <f>B6*'Detailed Results'!E9</f>
        <v>30555.000000000004</v>
      </c>
      <c r="F6" s="3">
        <f>(E6/60)/8</f>
        <v>63.656250000000007</v>
      </c>
      <c r="G6" s="1">
        <v>7.0000000000000007E-2</v>
      </c>
      <c r="H6" s="4">
        <f>B6*(100%-G6)</f>
        <v>117.18</v>
      </c>
      <c r="I6" s="1">
        <v>0.2</v>
      </c>
      <c r="J6" s="2">
        <f>'Detailed Results'!E9-('Detailed Results'!E9*I6)</f>
        <v>194</v>
      </c>
      <c r="K6" s="3">
        <f>((J6*H6)/60)/8</f>
        <v>47.360250000000001</v>
      </c>
      <c r="L6">
        <f>E6-(H6*J6)</f>
        <v>7822.0800000000017</v>
      </c>
      <c r="M6" s="3">
        <f>(L6/60)/8</f>
        <v>16.296000000000003</v>
      </c>
    </row>
    <row r="7" spans="1:13" x14ac:dyDescent="0.3">
      <c r="A7" t="s">
        <v>5</v>
      </c>
      <c r="B7">
        <f>Results!$C$20*'Detailed Results'!C10</f>
        <v>594</v>
      </c>
      <c r="E7">
        <f>B7*'Detailed Results'!E10</f>
        <v>0</v>
      </c>
      <c r="F7" s="3">
        <f>(E7/60)/8</f>
        <v>0</v>
      </c>
      <c r="G7" s="1">
        <v>0</v>
      </c>
      <c r="H7" s="2">
        <f>B7*(100%-G7)</f>
        <v>594</v>
      </c>
      <c r="L7" s="1"/>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3F70E7D74A0614795550F5CC32CEF82" ma:contentTypeVersion="11" ma:contentTypeDescription="Create a new document." ma:contentTypeScope="" ma:versionID="0c2ca4580711d97ab3df399c71022487">
  <xsd:schema xmlns:xsd="http://www.w3.org/2001/XMLSchema" xmlns:xs="http://www.w3.org/2001/XMLSchema" xmlns:p="http://schemas.microsoft.com/office/2006/metadata/properties" xmlns:ns2="946875ad-ede4-461f-b270-a7a428a1bc6f" xmlns:ns3="ab41faa6-141c-4f16-abed-34aa04f78506" targetNamespace="http://schemas.microsoft.com/office/2006/metadata/properties" ma:root="true" ma:fieldsID="ec6f6d5122dcea66710b9c703b0b037b" ns2:_="" ns3:_="">
    <xsd:import namespace="946875ad-ede4-461f-b270-a7a428a1bc6f"/>
    <xsd:import namespace="ab41faa6-141c-4f16-abed-34aa04f78506"/>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46875ad-ede4-461f-b270-a7a428a1bc6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b41faa6-141c-4f16-abed-34aa04f7850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105D2B0-1D3D-42E7-A334-F84586CDDE1B}">
  <ds:schemaRefs>
    <ds:schemaRef ds:uri="http://purl.org/dc/terms/"/>
    <ds:schemaRef ds:uri="http://purl.org/dc/elements/1.1/"/>
    <ds:schemaRef ds:uri="http://schemas.microsoft.com/office/2006/documentManagement/types"/>
    <ds:schemaRef ds:uri="946875ad-ede4-461f-b270-a7a428a1bc6f"/>
    <ds:schemaRef ds:uri="http://schemas.microsoft.com/office/infopath/2007/PartnerControls"/>
    <ds:schemaRef ds:uri="http://www.w3.org/XML/1998/namespace"/>
    <ds:schemaRef ds:uri="http://purl.org/dc/dcmitype/"/>
    <ds:schemaRef ds:uri="http://schemas.openxmlformats.org/package/2006/metadata/core-properties"/>
    <ds:schemaRef ds:uri="ab41faa6-141c-4f16-abed-34aa04f78506"/>
    <ds:schemaRef ds:uri="http://schemas.microsoft.com/office/2006/metadata/properties"/>
  </ds:schemaRefs>
</ds:datastoreItem>
</file>

<file path=customXml/itemProps2.xml><?xml version="1.0" encoding="utf-8"?>
<ds:datastoreItem xmlns:ds="http://schemas.openxmlformats.org/officeDocument/2006/customXml" ds:itemID="{5C7197ED-92C2-4C0C-B8E8-6089E627FA6C}">
  <ds:schemaRefs>
    <ds:schemaRef ds:uri="http://schemas.microsoft.com/sharepoint/v3/contenttype/forms"/>
  </ds:schemaRefs>
</ds:datastoreItem>
</file>

<file path=customXml/itemProps3.xml><?xml version="1.0" encoding="utf-8"?>
<ds:datastoreItem xmlns:ds="http://schemas.openxmlformats.org/officeDocument/2006/customXml" ds:itemID="{739165CC-2893-4948-9EE7-41CDBDBCAB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46875ad-ede4-461f-b270-a7a428a1bc6f"/>
    <ds:schemaRef ds:uri="ab41faa6-141c-4f16-abed-34aa04f785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Results</vt:lpstr>
      <vt:lpstr>Detailed Results</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Thurston</dc:creator>
  <cp:lastModifiedBy>Daniel Thurston</cp:lastModifiedBy>
  <dcterms:created xsi:type="dcterms:W3CDTF">2020-02-25T02:16:56Z</dcterms:created>
  <dcterms:modified xsi:type="dcterms:W3CDTF">2021-07-08T03:14:59Z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0x01010083F70E7D74A0614795550F5CC32CEF82</vt:lpwstr>
  </property>
</Properties>
</file>